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jnowak\Downloads\"/>
    </mc:Choice>
  </mc:AlternateContent>
  <xr:revisionPtr revIDLastSave="0" documentId="13_ncr:1_{357F10A5-3DFF-4B1B-A356-7EDF105B3316}" xr6:coauthVersionLast="36" xr6:coauthVersionMax="47" xr10:uidLastSave="{00000000-0000-0000-0000-000000000000}"/>
  <bookViews>
    <workbookView xWindow="0" yWindow="0" windowWidth="21570" windowHeight="7290" firstSheet="2" activeTab="6" xr2:uid="{4E864EC1-57DB-446A-85D3-2391032D6DFC}"/>
  </bookViews>
  <sheets>
    <sheet name="CONTENTS" sheetId="8" r:id="rId1"/>
    <sheet name="P&amp;L (Q)" sheetId="10" r:id="rId2"/>
    <sheet name="P&amp;L (YTD)" sheetId="1" r:id="rId3"/>
    <sheet name="P&amp;L (Y)" sheetId="5" r:id="rId4"/>
    <sheet name="BILANS" sheetId="2" r:id="rId5"/>
    <sheet name="CF" sheetId="3" r:id="rId6"/>
    <sheet name="INDICATORS" sheetId="9" r:id="rId7"/>
  </sheets>
  <definedNames>
    <definedName name="OKRESQ">INDIRECT("INPUT!"&amp;ADDRESS(1,INDIRECT("INPUT!b1"))&amp;":"&amp;ADDRESS(2,INDIRECT("INPUT!b2")))</definedName>
    <definedName name="OKRESY">INDIRECT("INPUT!"&amp;ADDRESS(10,INDIRECT("INPUT!b10"))&amp;":"&amp;ADDRESS(10,INDIRECT("INPUT!b11")))</definedName>
    <definedName name="TOTALMQ">INDIRECT("INPUT!"&amp;ADDRESS(3,INDIRECT("INPUT!b1"))&amp;":"&amp;ADDRESS(3,INDIRECT("INPUT!b2")))</definedName>
    <definedName name="TOTALMY">INDIRECT("INPUT!"&amp;ADDRESS(12,INDIRECT("INPUT!b10"))&amp;":"&amp;ADDRESS(12,INDIRECT("INPUT!b11")))</definedName>
    <definedName name="TOTALWQ">INDIRECT("INPUT!"&amp;ADDRESS(4,INDIRECT("INPUT!b1"))&amp;":"&amp;ADDRESS(4,INDIRECT("INPUT!b2")))</definedName>
    <definedName name="TOTALWY">INDIRECT("INPUT!"&amp;ADDRESS(13,INDIRECT("INPUT!b10"))&amp;":"&amp;ADDRESS(13,INDIRECT("INPUT!b11")))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8" l="1"/>
  <c r="AF56" i="3" l="1"/>
  <c r="AF50" i="3"/>
  <c r="AF37" i="3"/>
  <c r="AC2" i="9" l="1"/>
  <c r="G2" i="9" l="1"/>
  <c r="H2" i="9" s="1"/>
  <c r="I2" i="9" s="1"/>
  <c r="J2" i="9" s="1"/>
  <c r="K2" i="9" s="1"/>
  <c r="L2" i="9" s="1"/>
  <c r="M2" i="9" s="1"/>
  <c r="N2" i="9" s="1"/>
  <c r="O2" i="9" s="1"/>
  <c r="P2" i="9" s="1"/>
  <c r="Q2" i="9" s="1"/>
  <c r="R2" i="9" s="1"/>
  <c r="S2" i="9" s="1"/>
  <c r="T2" i="9" s="1"/>
  <c r="U2" i="9" s="1"/>
  <c r="V2" i="9" s="1"/>
  <c r="W2" i="9" s="1"/>
  <c r="X2" i="9" s="1"/>
  <c r="Y2" i="9" s="1"/>
  <c r="Z2" i="9" s="1"/>
  <c r="AA2" i="9" s="1"/>
  <c r="AB2" i="9" s="1"/>
</calcChain>
</file>

<file path=xl/sharedStrings.xml><?xml version="1.0" encoding="utf-8"?>
<sst xmlns="http://schemas.openxmlformats.org/spreadsheetml/2006/main" count="693" uniqueCount="409">
  <si>
    <t>1</t>
  </si>
  <si>
    <t>1.1</t>
  </si>
  <si>
    <t>1.2</t>
  </si>
  <si>
    <t>1.3</t>
  </si>
  <si>
    <t>2</t>
  </si>
  <si>
    <t>2.1</t>
  </si>
  <si>
    <t>2.2</t>
  </si>
  <si>
    <t>3</t>
  </si>
  <si>
    <t>3.1</t>
  </si>
  <si>
    <t>3.2</t>
  </si>
  <si>
    <t>3.3</t>
  </si>
  <si>
    <t>3.4</t>
  </si>
  <si>
    <t>3.5</t>
  </si>
  <si>
    <t>3.6</t>
  </si>
  <si>
    <t>4'</t>
  </si>
  <si>
    <t>4.1</t>
  </si>
  <si>
    <t>4.2</t>
  </si>
  <si>
    <t>4.3</t>
  </si>
  <si>
    <t>5</t>
  </si>
  <si>
    <t>5.1</t>
  </si>
  <si>
    <t>5.2</t>
  </si>
  <si>
    <t>6</t>
  </si>
  <si>
    <t>7</t>
  </si>
  <si>
    <t>8</t>
  </si>
  <si>
    <t>9</t>
  </si>
  <si>
    <t>EBIT</t>
  </si>
  <si>
    <t>10</t>
  </si>
  <si>
    <t>EBITDA</t>
  </si>
  <si>
    <t>11</t>
  </si>
  <si>
    <t>12</t>
  </si>
  <si>
    <t>17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</si>
  <si>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</si>
  <si>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</si>
  <si>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</si>
  <si>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</si>
  <si>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</si>
  <si>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</si>
  <si>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</si>
  <si>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</si>
  <si>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</si>
  <si>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18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</si>
  <si>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</si>
  <si>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</si>
  <si>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</si>
  <si>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</si>
  <si>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</si>
  <si>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</si>
  <si>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</si>
  <si>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</si>
  <si>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</si>
  <si>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</si>
  <si>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</si>
  <si>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</si>
  <si>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</si>
  <si>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</si>
  <si>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19</t>
  </si>
  <si>
    <t>19.1</t>
  </si>
  <si>
    <t>19.2</t>
  </si>
  <si>
    <t>19.3</t>
  </si>
  <si>
    <t>19.4</t>
  </si>
  <si>
    <t>19.5</t>
  </si>
  <si>
    <t>19.6</t>
  </si>
  <si>
    <t>19.7</t>
  </si>
  <si>
    <t>20</t>
  </si>
  <si>
    <t>20.1</t>
  </si>
  <si>
    <t>20.2</t>
  </si>
  <si>
    <t>20.3</t>
  </si>
  <si>
    <t>20.4</t>
  </si>
  <si>
    <t>20.5</t>
  </si>
  <si>
    <t>20.6</t>
  </si>
  <si>
    <t>20.7</t>
  </si>
  <si>
    <t>21.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</si>
  <si>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</si>
  <si>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</si>
  <si>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</si>
  <si>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</si>
  <si>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</si>
  <si>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</si>
  <si>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</si>
  <si>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</si>
  <si>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</si>
  <si>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22</t>
  </si>
  <si>
    <t>23</t>
  </si>
  <si>
    <t>24</t>
  </si>
  <si>
    <t>25</t>
  </si>
  <si>
    <t>26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</si>
  <si>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</si>
  <si>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</si>
  <si>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</si>
  <si>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</si>
  <si>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</si>
  <si>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</si>
  <si>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</si>
  <si>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</si>
  <si>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</si>
  <si>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</si>
  <si>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</si>
  <si>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</si>
  <si>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</si>
  <si>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</si>
  <si>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27</t>
  </si>
  <si>
    <t>27.1</t>
  </si>
  <si>
    <t>28</t>
  </si>
  <si>
    <t>29</t>
  </si>
  <si>
    <t>29.1</t>
  </si>
  <si>
    <t>29.2</t>
  </si>
  <si>
    <t>29.3</t>
  </si>
  <si>
    <t>30</t>
  </si>
  <si>
    <t>30.1</t>
  </si>
  <si>
    <t>30.2</t>
  </si>
  <si>
    <t>30.3</t>
  </si>
  <si>
    <t>30.4</t>
  </si>
  <si>
    <t>30.5</t>
  </si>
  <si>
    <t>31</t>
  </si>
  <si>
    <t>32</t>
  </si>
  <si>
    <t>32.1</t>
  </si>
  <si>
    <t>33</t>
  </si>
  <si>
    <t>33.1</t>
  </si>
  <si>
    <t>33.2</t>
  </si>
  <si>
    <t>33.3</t>
  </si>
  <si>
    <t>33.4</t>
  </si>
  <si>
    <t>35</t>
  </si>
  <si>
    <t>36</t>
  </si>
  <si>
    <t>37</t>
  </si>
  <si>
    <t>37.1</t>
  </si>
  <si>
    <t>38</t>
  </si>
  <si>
    <t>39</t>
  </si>
  <si>
    <t>2017</t>
  </si>
  <si>
    <t>Q4</t>
  </si>
  <si>
    <t>Q1</t>
  </si>
  <si>
    <t>Q2</t>
  </si>
  <si>
    <t>Q3</t>
  </si>
  <si>
    <t>31.03.2017</t>
  </si>
  <si>
    <t>01.01.2017 - 31.12.2017</t>
  </si>
  <si>
    <t>01.01.2017 - 31.03.2017</t>
  </si>
  <si>
    <t>01.01.2017 - 30.06.2017</t>
  </si>
  <si>
    <t>01.01.2017 - 30.09.2017</t>
  </si>
  <si>
    <t>Year [PY]</t>
  </si>
  <si>
    <t>Year [ACT]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</si>
  <si>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</si>
  <si>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</si>
  <si>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</si>
  <si>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</si>
  <si>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</si>
  <si>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</si>
  <si>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</si>
  <si>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</si>
  <si>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</si>
  <si>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</si>
  <si>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</si>
  <si>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</si>
  <si>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</si>
  <si>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</si>
  <si>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</si>
  <si>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</si>
  <si>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</si>
  <si>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</si>
  <si>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01.01.2018 - 31.03.2018</t>
  </si>
  <si>
    <t>01.01.2018 - 30.06.2018</t>
  </si>
  <si>
    <t>01.01.2018 - 30.09.2018</t>
  </si>
  <si>
    <t>01.01.2018 - 31.12.2018</t>
  </si>
  <si>
    <t>01.01.2019 - 31.03.2019</t>
  </si>
  <si>
    <t>01.01.2019 - 30.06.2019</t>
  </si>
  <si>
    <t>01.01.2019 - 30.09.2019</t>
  </si>
  <si>
    <t>01.01.2019 - 31.12.2019</t>
  </si>
  <si>
    <t>01.01.2020 - 31.03.2020</t>
  </si>
  <si>
    <t>01.01.2020 - 30.06.2020</t>
  </si>
  <si>
    <t>01.01.2020 - 30.09.2020</t>
  </si>
  <si>
    <t>01.01.2020 - 31.12.2020</t>
  </si>
  <si>
    <t>01.01.2021 - 31.03.2021</t>
  </si>
  <si>
    <t>01.01.2021 - 30.06.2021</t>
  </si>
  <si>
    <t>01.01.2021 - 30.09.2021</t>
  </si>
  <si>
    <t>2018</t>
  </si>
  <si>
    <t>2019</t>
  </si>
  <si>
    <t>2020</t>
  </si>
  <si>
    <t>01.04.2017 - 30.06.2017</t>
  </si>
  <si>
    <t>01.07.2017 - 30.09.2017</t>
  </si>
  <si>
    <t>01.10.2017 - 31.12.2017</t>
  </si>
  <si>
    <t>01.04.2018 - 30.06.2018</t>
  </si>
  <si>
    <t>01.07.2018 - 30.09.2018</t>
  </si>
  <si>
    <t>01.10.2018 - 31.12.2018</t>
  </si>
  <si>
    <t>01.04.2019 - 30.06.2019</t>
  </si>
  <si>
    <t>01.07.2019 - 30.09.2019</t>
  </si>
  <si>
    <t>01.10.2019 - 31.12.2019</t>
  </si>
  <si>
    <t>01.04.2020 - 30.06.2020</t>
  </si>
  <si>
    <t>01.07.2020 - 30.09.2020</t>
  </si>
  <si>
    <t>01.10.2020 - 31.12.2020</t>
  </si>
  <si>
    <t>01.04.2021 - 30.06.2021</t>
  </si>
  <si>
    <t>01.07.2021 - 30.09.2021</t>
  </si>
  <si>
    <t>NalPow</t>
  </si>
  <si>
    <t>ZZLD</t>
  </si>
  <si>
    <t>ZZLK</t>
  </si>
  <si>
    <t>18.10.1</t>
  </si>
  <si>
    <t>29.4</t>
  </si>
  <si>
    <t>2023</t>
  </si>
  <si>
    <t>01.10.2021 - 31.12.2021</t>
  </si>
  <si>
    <t>01.01.2022 - 31.03.2022</t>
  </si>
  <si>
    <t>01.04.2022 - 30.06.2022</t>
  </si>
  <si>
    <t>01.07.2022 - 30.09.2022</t>
  </si>
  <si>
    <t>01.10.2022 - 31.12.2022</t>
  </si>
  <si>
    <t>01.01.2023 - 31.03.2023</t>
  </si>
  <si>
    <t>01.04.2023 - 30.06.2023</t>
  </si>
  <si>
    <t>01.07.2023 - 30.09.2023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</si>
  <si>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</si>
  <si>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</si>
  <si>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</si>
  <si>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</si>
  <si>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</si>
  <si>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</si>
  <si>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</si>
  <si>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</si>
  <si>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</si>
  <si>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</si>
  <si>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</si>
  <si>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</si>
  <si>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</si>
  <si>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</si>
  <si>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</si>
  <si>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</si>
  <si>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</si>
  <si>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</si>
  <si>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</si>
  <si>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</si>
  <si>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</si>
  <si>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</si>
  <si>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</si>
  <si>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</si>
  <si>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</si>
  <si>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</si>
  <si>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</si>
  <si>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01.01.2021 - 31.12.2021</t>
  </si>
  <si>
    <t>01.01.2022 - 30.06.2022</t>
  </si>
  <si>
    <t>01.01.2022 - 30.09.2022</t>
  </si>
  <si>
    <t>01.01.2022 - 31.12.2022</t>
  </si>
  <si>
    <t>01.01.2023 - 30.06.2023</t>
  </si>
  <si>
    <t>01.01.2023 - 30.09.2023</t>
  </si>
  <si>
    <t>2021</t>
  </si>
  <si>
    <t>2022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</si>
  <si>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</si>
  <si>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</si>
  <si>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</si>
  <si>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</si>
  <si>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</si>
  <si>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</si>
  <si>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</si>
  <si>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</si>
  <si>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01.10.2023 - 31.12.2023</t>
  </si>
  <si>
    <t>01.01.2023 - 31.12.2023</t>
  </si>
  <si>
    <t>31.12.2023</t>
  </si>
  <si>
    <t>2024 Q1</t>
  </si>
  <si>
    <t>01.01.2024 - 31.03.2024</t>
  </si>
  <si>
    <t>31.03.2024</t>
  </si>
  <si>
    <t>01.01.2024 - 30.06.2024</t>
  </si>
  <si>
    <t>01.04.2024 - 30.06.2024</t>
  </si>
  <si>
    <t>30.06.2024</t>
  </si>
  <si>
    <t>01.07.2024 - 30.09.2024</t>
  </si>
  <si>
    <t>01.01.2024 - 30.09.2024</t>
  </si>
  <si>
    <t>30.09.2024</t>
  </si>
  <si>
    <t>EBIT [kPLN]</t>
  </si>
  <si>
    <t>EBIT Profitability</t>
  </si>
  <si>
    <t>EBITDA [kPLN]</t>
  </si>
  <si>
    <t>EBITDA Profitability</t>
  </si>
  <si>
    <t>EBITDA Adjusted [kPLN]</t>
  </si>
  <si>
    <t>EBITDA Adjusted Profitability</t>
  </si>
  <si>
    <t>Net Profit (Loss) [kPLN]</t>
  </si>
  <si>
    <t>Net Profit (Loss) Profitability</t>
  </si>
  <si>
    <t>Net Profit (Loss) Adjusted [kPLN]</t>
  </si>
  <si>
    <t>Net Profit (Loss) Adjusted Profitability</t>
  </si>
  <si>
    <t>period</t>
  </si>
  <si>
    <t>Cash Flow
[kPLN]</t>
  </si>
  <si>
    <t>OPERATING ACTIVITIES</t>
  </si>
  <si>
    <t>Gross profit (loss)</t>
  </si>
  <si>
    <t>Income tax</t>
  </si>
  <si>
    <t>Net profit (loss)</t>
  </si>
  <si>
    <t>Total adjustments</t>
  </si>
  <si>
    <t>Depreciation</t>
  </si>
  <si>
    <t>Exchange gains (losses)</t>
  </si>
  <si>
    <t>Interest and share in profits (dividends)</t>
  </si>
  <si>
    <t>Gain (loss) on investing activities</t>
  </si>
  <si>
    <t>Change in accruals</t>
  </si>
  <si>
    <t>Change in inventories</t>
  </si>
  <si>
    <t>Change in receivables</t>
  </si>
  <si>
    <t>Change in other financial assets</t>
  </si>
  <si>
    <t>Change in liabilities, except credit and loans</t>
  </si>
  <si>
    <t>Change in other financial liabilities</t>
  </si>
  <si>
    <t>Change in prepayments</t>
  </si>
  <si>
    <t>Change in deferred revenue</t>
  </si>
  <si>
    <t>Change in status due to leasing</t>
  </si>
  <si>
    <t>Result of entities accounted for using the equity method</t>
  </si>
  <si>
    <t>Deferred income tax</t>
  </si>
  <si>
    <t>Other adjustments</t>
  </si>
  <si>
    <t>Net cash flows from operating activities</t>
  </si>
  <si>
    <t>Income tax (Income tax) / Expenditures</t>
  </si>
  <si>
    <t>A. Net cash flows from investing activities</t>
  </si>
  <si>
    <t>INVESTMENT ACTIVITIES</t>
  </si>
  <si>
    <t>Inflows</t>
  </si>
  <si>
    <t>Grants received</t>
  </si>
  <si>
    <t>Net deposits</t>
  </si>
  <si>
    <t>Fixed assets</t>
  </si>
  <si>
    <t>Proceeds from the sale of shares</t>
  </si>
  <si>
    <t>Proceeds from loans granted</t>
  </si>
  <si>
    <t>Interest received on loans granted</t>
  </si>
  <si>
    <t>Expenditures</t>
  </si>
  <si>
    <t>Purchase of intangible assets and tangible assets</t>
  </si>
  <si>
    <t>Expenses for the purchase of shares</t>
  </si>
  <si>
    <t>Investment Funds</t>
  </si>
  <si>
    <t>Expenses for the purchase of fixed and intangible assets</t>
  </si>
  <si>
    <t>Expenditure on unfinished reasearch&amp;development projects</t>
  </si>
  <si>
    <t>Loans granted</t>
  </si>
  <si>
    <t>B. Net cash flows from investing activities</t>
  </si>
  <si>
    <t>FINANCIAL ACTIVITIES</t>
  </si>
  <si>
    <t>Credits and loans</t>
  </si>
  <si>
    <t>Proceeds from the issue</t>
  </si>
  <si>
    <t>Interest received</t>
  </si>
  <si>
    <t>Dividends and other payments to owners</t>
  </si>
  <si>
    <t>Repayment of credits and loans</t>
  </si>
  <si>
    <t>Interest and commissions</t>
  </si>
  <si>
    <t>Leasing fees</t>
  </si>
  <si>
    <t>Share issue costs</t>
  </si>
  <si>
    <t>C. Net cash flows from financing activities</t>
  </si>
  <si>
    <t>D. Total net cash flows</t>
  </si>
  <si>
    <t>E. Balance sheet change in cash, including:</t>
  </si>
  <si>
    <t xml:space="preserve"> - change in cash due to exchange differences</t>
  </si>
  <si>
    <t>F. Cash opening balance</t>
  </si>
  <si>
    <t>G. Cash closing balance</t>
  </si>
  <si>
    <t>ASSETS
[kPLN]</t>
  </si>
  <si>
    <t>FIXED ASSETS</t>
  </si>
  <si>
    <t>Tangible fixed assets</t>
  </si>
  <si>
    <t>Intangible assets</t>
  </si>
  <si>
    <t>Expenditures on development projects</t>
  </si>
  <si>
    <t>Right to perpetual usufruct</t>
  </si>
  <si>
    <t>Investment fixed assets</t>
  </si>
  <si>
    <t>Investments in subordinated entities</t>
  </si>
  <si>
    <t>Financial assets available for sale</t>
  </si>
  <si>
    <t>Other financial assets</t>
  </si>
  <si>
    <t>Deferred tax assets</t>
  </si>
  <si>
    <t>Accruals</t>
  </si>
  <si>
    <t>CURRENT ASSETS</t>
  </si>
  <si>
    <t>Inventory</t>
  </si>
  <si>
    <t>Trade and other receivables</t>
  </si>
  <si>
    <t>- including from related entities</t>
  </si>
  <si>
    <t>Receivables due to current income tax</t>
  </si>
  <si>
    <t>Other receivables</t>
  </si>
  <si>
    <t>Receivables due to contributions to share capital</t>
  </si>
  <si>
    <t>Financial receivables</t>
  </si>
  <si>
    <t>Financial assets at fair value</t>
  </si>
  <si>
    <t>Short-term investments</t>
  </si>
  <si>
    <t>Cash and cash equivalents</t>
  </si>
  <si>
    <t>Assets classified as held for sale</t>
  </si>
  <si>
    <t>TOTAL ASSETS</t>
  </si>
  <si>
    <t>LIABILITIES
[kPLN]</t>
  </si>
  <si>
    <t>EQUITY</t>
  </si>
  <si>
    <t>Share capital</t>
  </si>
  <si>
    <t>Own shares (negative value)</t>
  </si>
  <si>
    <t>Supplementary capital</t>
  </si>
  <si>
    <t>Revaluation reserve</t>
  </si>
  <si>
    <t>Conditional capital incentive program</t>
  </si>
  <si>
    <t>Correction of errors from previous years</t>
  </si>
  <si>
    <t>Other capitals</t>
  </si>
  <si>
    <t>Undivided financial result</t>
  </si>
  <si>
    <t>LONG-TERM LIABILITIES</t>
  </si>
  <si>
    <t>Other financial liabilities</t>
  </si>
  <si>
    <t>Lease liabilities</t>
  </si>
  <si>
    <t>Other long-term liabilities</t>
  </si>
  <si>
    <t>Accruals for deferred income tax</t>
  </si>
  <si>
    <t>Deferred income</t>
  </si>
  <si>
    <t>Accrual for pensions and similar benefits</t>
  </si>
  <si>
    <t>Other accruals</t>
  </si>
  <si>
    <t>CURRENT LIABILITIES</t>
  </si>
  <si>
    <t>Trade and other liabilities</t>
  </si>
  <si>
    <t>Liabilities due to current income tax</t>
  </si>
  <si>
    <t>Other liabilities</t>
  </si>
  <si>
    <t>Accruals for pensions and similar benefits</t>
  </si>
  <si>
    <t>Liabilities related to assets classified as held for sale</t>
  </si>
  <si>
    <t xml:space="preserve">TOTAL LIABILITIES </t>
  </si>
  <si>
    <t>Profit&amp;Loss
[kPLN]</t>
  </si>
  <si>
    <t>Net revenues from sales of products, goods and materials, including:</t>
  </si>
  <si>
    <t>Net revenues from sales of products</t>
  </si>
  <si>
    <t>Net revenues from services</t>
  </si>
  <si>
    <t>Net revenues from sales of goods and materials</t>
  </si>
  <si>
    <t>Cost of products, goods and materials sold, including:</t>
  </si>
  <si>
    <t>Manufacturing cost of products sold and services</t>
  </si>
  <si>
    <t>Value of goods and materials sold</t>
  </si>
  <si>
    <t>Gross profit (loss) on sales</t>
  </si>
  <si>
    <t>Selling costs</t>
  </si>
  <si>
    <t>General and administrative costs</t>
  </si>
  <si>
    <t>Other operating revenues</t>
  </si>
  <si>
    <t>Other operating expenses</t>
  </si>
  <si>
    <t>Difference due to transfer of non-cash assets to owners</t>
  </si>
  <si>
    <t>Research and development expenditure</t>
  </si>
  <si>
    <t>Profit (loss) on operating activities</t>
  </si>
  <si>
    <t>Financial revenues</t>
  </si>
  <si>
    <t>Financial expenses</t>
  </si>
  <si>
    <t>Share in net profit of entities accounted for using the equity method</t>
  </si>
  <si>
    <t>Net profit (loss) from continuing operations</t>
  </si>
  <si>
    <t>Profit (loss) from discontinued operations</t>
  </si>
  <si>
    <t xml:space="preserve">Net profit (loss) </t>
  </si>
  <si>
    <t>EBITDA adjusted</t>
  </si>
  <si>
    <t>Net profit (loss) adjusted</t>
  </si>
  <si>
    <t>Settlement of subsidies for grants and fixed assets</t>
  </si>
  <si>
    <t xml:space="preserve">Conditional capital incentive program </t>
  </si>
  <si>
    <t>1. Profit&amp;loss - quarterly</t>
  </si>
  <si>
    <t>2. Profit&amp;Loss - cumulative</t>
  </si>
  <si>
    <t>3. Profit&amp;Loss - annually</t>
  </si>
  <si>
    <t>4. Balance Sheet</t>
  </si>
  <si>
    <t>5. Cash Flow</t>
  </si>
  <si>
    <t>6. KPI - graphs</t>
  </si>
  <si>
    <t>KEY FINANCIAL FIGURES VIGO PHOTONICS INC.</t>
  </si>
  <si>
    <t>Key Financial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</si>
</sst>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theme="1"/>
      <name val="Open Sans Light"/>
      <charset val="238"/>
    </font>
    <font>
      <sz val="8"/>
      <color theme="0"/>
      <name val="Open Sans Light"/>
      <charset val="238"/>
    </font>
    <font>
      <b/>
      <sz val="8"/>
      <color theme="1"/>
      <name val="Open Sans Light"/>
      <charset val="238"/>
    </font>
    <font>
      <sz val="8"/>
      <color rgb="FFFF0000"/>
      <name val="Open Sans Light"/>
      <charset val="238"/>
    </font>
    <font>
      <b/>
      <sz val="8"/>
      <color theme="0"/>
      <name val="Open Sans Light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name val="Open Sans Light"/>
      <charset val="238"/>
    </font>
    <font>
      <sz val="12"/>
      <color theme="1"/>
      <name val="Open Sans"/>
      <charset val="238"/>
    </font>
    <font>
      <b/>
      <sz val="12"/>
      <color rgb="FF002060"/>
      <name val="Open Sans"/>
      <charset val="238"/>
    </font>
    <font>
      <b/>
      <sz val="11"/>
      <color rgb="FF002060"/>
      <name val="Open Sans"/>
      <charset val="238"/>
    </font>
    <font>
      <sz val="12"/>
      <color theme="0"/>
      <name val="Open Sans"/>
      <charset val="238"/>
    </font>
    <font>
      <u/>
      <sz val="11"/>
      <color theme="0"/>
      <name val="Open Sans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9" fillId="0" borderId="0" applyNumberFormat="0" applyFill="0" applyBorder="0" applyAlignment="0" applyProtection="0"/>
    <xf numFmtId="0" fontId="3" fillId="0" borderId="0"/>
  </cellStyleXfs>
  <cellXfs count="57">
    <xf numFmtId="0" fontId="0" fillId="0" borderId="0" xfId="0"/>
    <xf numFmtId="0" fontId="4" fillId="2" borderId="0" xfId="0" applyFont="1" applyFill="1"/>
    <xf numFmtId="0" fontId="5" fillId="2" borderId="0" xfId="0" applyFont="1" applyFill="1"/>
    <xf numFmtId="4" fontId="4" fillId="4" borderId="3" xfId="3" applyNumberFormat="1" applyFont="1" applyFill="1" applyBorder="1" applyAlignment="1">
      <alignment horizontal="left" vertical="center" wrapText="1"/>
    </xf>
    <xf numFmtId="3" fontId="4" fillId="4" borderId="3" xfId="3" applyNumberFormat="1" applyFont="1" applyFill="1" applyBorder="1" applyAlignment="1">
      <alignment horizontal="right" vertical="center" wrapText="1"/>
    </xf>
    <xf numFmtId="0" fontId="5" fillId="2" borderId="0" xfId="0" quotePrefix="1" applyFont="1" applyFill="1"/>
    <xf numFmtId="16" fontId="5" fillId="2" borderId="0" xfId="0" quotePrefix="1" applyNumberFormat="1" applyFont="1" applyFill="1"/>
    <xf numFmtId="3" fontId="4" fillId="2" borderId="0" xfId="0" applyNumberFormat="1" applyFont="1" applyFill="1"/>
    <xf numFmtId="4" fontId="7" fillId="2" borderId="0" xfId="0" applyNumberFormat="1" applyFont="1" applyFill="1"/>
    <xf numFmtId="3" fontId="8" fillId="3" borderId="2" xfId="2" quotePrefix="1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4" fontId="6" fillId="4" borderId="4" xfId="3" applyNumberFormat="1" applyFont="1" applyFill="1" applyBorder="1" applyAlignment="1">
      <alignment horizontal="left" vertical="center" wrapText="1" indent="1"/>
    </xf>
    <xf numFmtId="3" fontId="6" fillId="4" borderId="4" xfId="3" applyNumberFormat="1" applyFont="1" applyFill="1" applyBorder="1" applyAlignment="1">
      <alignment horizontal="right" vertical="center" wrapText="1"/>
    </xf>
    <xf numFmtId="4" fontId="4" fillId="4" borderId="4" xfId="3" applyNumberFormat="1" applyFont="1" applyFill="1" applyBorder="1" applyAlignment="1">
      <alignment horizontal="left" vertical="center" wrapText="1" indent="1"/>
    </xf>
    <xf numFmtId="3" fontId="4" fillId="4" borderId="4" xfId="3" applyNumberFormat="1" applyFont="1" applyFill="1" applyBorder="1" applyAlignment="1">
      <alignment horizontal="right" vertical="center" wrapText="1"/>
    </xf>
    <xf numFmtId="4" fontId="6" fillId="4" borderId="4" xfId="3" applyNumberFormat="1" applyFont="1" applyFill="1" applyBorder="1" applyAlignment="1">
      <alignment horizontal="left" vertical="center" wrapText="1"/>
    </xf>
    <xf numFmtId="4" fontId="6" fillId="4" borderId="3" xfId="3" applyNumberFormat="1" applyFont="1" applyFill="1" applyBorder="1" applyAlignment="1">
      <alignment horizontal="left" vertical="center" wrapText="1"/>
    </xf>
    <xf numFmtId="3" fontId="6" fillId="4" borderId="3" xfId="3" applyNumberFormat="1" applyFont="1" applyFill="1" applyBorder="1" applyAlignment="1">
      <alignment horizontal="right" vertical="center" wrapText="1"/>
    </xf>
    <xf numFmtId="0" fontId="4" fillId="2" borderId="0" xfId="0" quotePrefix="1" applyFont="1" applyFill="1"/>
    <xf numFmtId="16" fontId="4" fillId="2" borderId="0" xfId="0" quotePrefix="1" applyNumberFormat="1" applyFont="1" applyFill="1"/>
    <xf numFmtId="49" fontId="7" fillId="0" borderId="0" xfId="2" applyNumberFormat="1" applyFont="1" applyAlignment="1">
      <alignment horizontal="left"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49" fontId="10" fillId="2" borderId="0" xfId="2" applyNumberFormat="1" applyFont="1" applyFill="1" applyAlignment="1">
      <alignment horizontal="left" vertical="center" wrapText="1"/>
    </xf>
    <xf numFmtId="3" fontId="8" fillId="3" borderId="4" xfId="2" quotePrefix="1" applyNumberFormat="1" applyFont="1" applyFill="1" applyBorder="1" applyAlignment="1">
      <alignment horizontal="center" vertical="center" wrapText="1"/>
    </xf>
    <xf numFmtId="49" fontId="10" fillId="0" borderId="0" xfId="2" applyNumberFormat="1" applyFont="1" applyAlignment="1">
      <alignment horizontal="left" vertical="center" wrapText="1"/>
    </xf>
    <xf numFmtId="0" fontId="11" fillId="2" borderId="0" xfId="0" applyFont="1" applyFill="1"/>
    <xf numFmtId="0" fontId="15" fillId="3" borderId="0" xfId="4" quotePrefix="1" applyFont="1" applyFill="1"/>
    <xf numFmtId="0" fontId="14" fillId="3" borderId="0" xfId="0" applyFont="1" applyFill="1"/>
    <xf numFmtId="0" fontId="14" fillId="3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4" fontId="4" fillId="4" borderId="3" xfId="3" quotePrefix="1" applyNumberFormat="1" applyFont="1" applyFill="1" applyBorder="1" applyAlignment="1">
      <alignment horizontal="left" vertical="center" wrapText="1"/>
    </xf>
    <xf numFmtId="9" fontId="4" fillId="4" borderId="4" xfId="1" applyFont="1" applyFill="1" applyBorder="1" applyAlignment="1">
      <alignment horizontal="right" vertical="center" wrapText="1"/>
    </xf>
    <xf numFmtId="4" fontId="4" fillId="2" borderId="0" xfId="0" applyNumberFormat="1" applyFont="1" applyFill="1"/>
    <xf numFmtId="4" fontId="4" fillId="4" borderId="3" xfId="3" applyNumberFormat="1" applyFont="1" applyFill="1" applyBorder="1" applyAlignment="1">
      <alignment horizontal="right" vertical="center" wrapText="1"/>
    </xf>
    <xf numFmtId="14" fontId="5" fillId="2" borderId="0" xfId="0" applyNumberFormat="1" applyFont="1" applyFill="1"/>
    <xf numFmtId="4" fontId="5" fillId="2" borderId="0" xfId="0" applyNumberFormat="1" applyFont="1" applyFill="1" applyAlignment="1">
      <alignment horizontal="center"/>
    </xf>
    <xf numFmtId="4" fontId="8" fillId="3" borderId="1" xfId="2" quotePrefix="1" applyNumberFormat="1" applyFont="1" applyFill="1" applyBorder="1" applyAlignment="1">
      <alignment horizontal="center" vertical="center" wrapText="1"/>
    </xf>
    <xf numFmtId="4" fontId="8" fillId="3" borderId="2" xfId="2" quotePrefix="1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right" vertical="center" wrapText="1"/>
    </xf>
    <xf numFmtId="3" fontId="7" fillId="2" borderId="0" xfId="1" applyNumberFormat="1" applyFont="1" applyFill="1" applyBorder="1" applyAlignment="1">
      <alignment horizontal="right" vertical="center" wrapText="1"/>
    </xf>
    <xf numFmtId="3" fontId="16" fillId="4" borderId="5" xfId="0" applyNumberFormat="1" applyFont="1" applyFill="1" applyBorder="1" applyAlignment="1">
      <alignment horizontal="right" vertical="center" wrapText="1"/>
    </xf>
    <xf numFmtId="3" fontId="16" fillId="4" borderId="5" xfId="0" applyNumberFormat="1" applyFont="1" applyFill="1" applyBorder="1" applyAlignment="1">
      <alignment horizontal="right" vertical="center"/>
    </xf>
    <xf numFmtId="0" fontId="17" fillId="4" borderId="3" xfId="0" applyFont="1" applyFill="1" applyBorder="1" applyAlignment="1">
      <alignment horizontal="right" vertical="center" wrapText="1"/>
    </xf>
    <xf numFmtId="3" fontId="17" fillId="4" borderId="3" xfId="0" applyNumberFormat="1" applyFont="1" applyFill="1" applyBorder="1" applyAlignment="1">
      <alignment horizontal="right" vertical="center" wrapText="1"/>
    </xf>
    <xf numFmtId="3" fontId="16" fillId="4" borderId="3" xfId="0" applyNumberFormat="1" applyFont="1" applyFill="1" applyBorder="1" applyAlignment="1">
      <alignment horizontal="right" vertical="center" wrapText="1"/>
    </xf>
    <xf numFmtId="3" fontId="8" fillId="3" borderId="1" xfId="2" quotePrefix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3" borderId="4" xfId="2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8" fillId="3" borderId="1" xfId="2" quotePrefix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</cellXfs>
  <cellStyles count="6">
    <cellStyle name="Hiperłącze" xfId="4" builtinId="8"/>
    <cellStyle name="Normalny" xfId="0" builtinId="0"/>
    <cellStyle name="Normalny 2" xfId="3" xr:uid="{92073DE1-6F52-442B-897E-CD4D675B1777}"/>
    <cellStyle name="Normalny 2 2 2" xfId="5" xr:uid="{1A8F7BFA-3A94-49D5-B68C-D821F27BD87B}"/>
    <cellStyle name="Normalny_bilans_przekształceń" xfId="2" xr:uid="{697D5F3B-385B-4062-81A3-84904990D79B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</xdr:rowOff>
    </xdr:from>
    <xdr:to>
      <xdr:col>12</xdr:col>
      <xdr:colOff>224790</xdr:colOff>
      <xdr:row>5</xdr:row>
      <xdr:rowOff>33655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160097F3-F913-42BD-8F5A-36492357D77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9050"/>
          <a:ext cx="7092315" cy="1252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A2869-F005-410F-A23E-7F4D340F4D79}">
  <sheetPr codeName="Arkusz1">
    <tabColor rgb="FF0070C0"/>
  </sheetPr>
  <dimension ref="B8:L18"/>
  <sheetViews>
    <sheetView workbookViewId="0">
      <selection activeCell="D28" sqref="D28"/>
    </sheetView>
  </sheetViews>
  <sheetFormatPr defaultColWidth="9.140625" defaultRowHeight="19.5" x14ac:dyDescent="0.4"/>
  <cols>
    <col min="1" max="1" width="1.5703125" style="25" customWidth="1"/>
    <col min="2" max="2" width="12.42578125" style="25" customWidth="1"/>
    <col min="3" max="16384" width="9.140625" style="25"/>
  </cols>
  <sheetData>
    <row r="8" spans="2:12" x14ac:dyDescent="0.4">
      <c r="B8" s="46" t="s">
        <v>407</v>
      </c>
      <c r="C8" s="47"/>
      <c r="D8" s="47"/>
      <c r="E8" s="47"/>
      <c r="F8" s="47"/>
      <c r="G8" s="47"/>
      <c r="H8" s="47"/>
      <c r="I8" s="47"/>
      <c r="J8" s="47"/>
      <c r="K8" s="47"/>
      <c r="L8" s="47"/>
    </row>
    <row r="10" spans="2:12" x14ac:dyDescent="0.4">
      <c r="B10" s="27" t="s">
        <v>138</v>
      </c>
      <c r="C10" s="28">
        <v>2023</v>
      </c>
    </row>
    <row r="11" spans="2:12" x14ac:dyDescent="0.4">
      <c r="B11" s="27" t="s">
        <v>137</v>
      </c>
      <c r="C11" s="28" t="str">
        <f>TEXT(C10-1,0)</f>
        <v>2022</v>
      </c>
    </row>
    <row r="13" spans="2:12" x14ac:dyDescent="0.4">
      <c r="B13" s="26" t="s">
        <v>401</v>
      </c>
      <c r="C13" s="27"/>
      <c r="D13" s="27"/>
      <c r="E13" s="27"/>
      <c r="F13" s="27"/>
    </row>
    <row r="14" spans="2:12" x14ac:dyDescent="0.4">
      <c r="B14" s="26" t="s">
        <v>402</v>
      </c>
      <c r="C14" s="27"/>
      <c r="D14" s="27"/>
      <c r="E14" s="27"/>
      <c r="F14" s="27"/>
    </row>
    <row r="15" spans="2:12" x14ac:dyDescent="0.4">
      <c r="B15" s="26" t="s">
        <v>403</v>
      </c>
      <c r="C15" s="27"/>
      <c r="D15" s="27"/>
      <c r="E15" s="27"/>
      <c r="F15" s="27"/>
    </row>
    <row r="16" spans="2:12" x14ac:dyDescent="0.4">
      <c r="B16" s="26" t="s">
        <v>404</v>
      </c>
      <c r="C16" s="27"/>
      <c r="D16" s="27"/>
      <c r="E16" s="27"/>
      <c r="F16" s="27"/>
    </row>
    <row r="17" spans="2:6" x14ac:dyDescent="0.4">
      <c r="B17" s="26" t="s">
        <v>405</v>
      </c>
      <c r="C17" s="27"/>
      <c r="D17" s="27"/>
      <c r="E17" s="27"/>
      <c r="F17" s="27"/>
    </row>
    <row r="18" spans="2:6" x14ac:dyDescent="0.4">
      <c r="B18" s="26" t="s">
        <v>406</v>
      </c>
      <c r="C18" s="27"/>
      <c r="D18" s="27"/>
      <c r="E18" s="27"/>
      <c r="F18" s="27"/>
    </row>
  </sheetData>
  <mergeCells count="1">
    <mergeCell ref="B8:L8"/>
  </mergeCells>
  <dataValidations disablePrompts="1" count="1">
    <dataValidation type="list" allowBlank="1" showInputMessage="1" showErrorMessage="1" sqref="C10" xr:uid="{32E4DDCF-9F64-404E-B03D-01016E6BC350}">
      <formula1>INDIRECT("INPUT!"&amp;ADDRESS(10,INDIRECT("INPUT!b10"))&amp;":"&amp;ADDRESS(10,INDIRECT("INPUT!b11")))</formula1>
    </dataValidation>
  </dataValidations>
  <hyperlinks>
    <hyperlink ref="B13" location="'P&amp;L (Q)'!A1" display="1. Rachunek Zysków i Strat - kwartalnie" xr:uid="{13819F40-79A4-47D7-975E-196DF3AF621B}"/>
    <hyperlink ref="B15" location="'P&amp;L (Y)'!A1" display="3. Rachunek Zysków i Strat - rocznie" xr:uid="{BB867075-6245-498D-B440-90E97F409A1C}"/>
    <hyperlink ref="B16" location="BILANS!A1" display="4. Bilans" xr:uid="{BAA598AF-111A-42C3-A2E1-8DDA1605AB2D}"/>
    <hyperlink ref="B17" location="CF!A1" display="5. Rachunek Przepływów Pienieżnych" xr:uid="{8A9B7511-ECD4-4D88-AC15-01A0427F564B}"/>
    <hyperlink ref="B18" location="INDICATORS!A1" display="6. Wybrane Wskaźniki Finansowe - graficznie" xr:uid="{C8A087A3-0B5E-4250-90A1-1B4BFD42D246}"/>
    <hyperlink ref="B14" location="'P&amp;L (YTD)'!A1" display="2. Rachunek Zysków i Strat - narastająco" xr:uid="{34E9F0AD-36F0-4355-93A4-3DF453F40D6A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0769-6211-4B39-A806-C56F1537EB80}">
  <sheetPr codeName="Arkusz2">
    <tabColor rgb="FF002060"/>
  </sheetPr>
  <dimension ref="A2:AT36"/>
  <sheetViews>
    <sheetView workbookViewId="0">
      <selection activeCell="B39" sqref="B39:B40"/>
    </sheetView>
  </sheetViews>
  <sheetFormatPr defaultColWidth="9.140625" defaultRowHeight="12.75" x14ac:dyDescent="0.25"/>
  <cols>
    <col min="1" max="1" width="3.140625" style="2" customWidth="1"/>
    <col min="2" max="2" width="69.42578125" style="1" customWidth="1"/>
    <col min="3" max="33" width="11.140625" style="1" customWidth="1"/>
    <col min="34" max="16384" width="9.140625" style="1"/>
  </cols>
  <sheetData>
    <row r="2" spans="2:46" x14ac:dyDescent="0.25">
      <c r="B2" s="48" t="s">
        <v>375</v>
      </c>
      <c r="C2" s="45" t="s">
        <v>268</v>
      </c>
      <c r="D2" s="45" t="s">
        <v>268</v>
      </c>
      <c r="E2" s="45" t="s">
        <v>268</v>
      </c>
      <c r="F2" s="45" t="s">
        <v>268</v>
      </c>
      <c r="G2" s="45" t="s">
        <v>268</v>
      </c>
      <c r="H2" s="45" t="s">
        <v>268</v>
      </c>
      <c r="I2" s="45" t="s">
        <v>268</v>
      </c>
      <c r="J2" s="45" t="s">
        <v>268</v>
      </c>
      <c r="K2" s="45" t="s">
        <v>268</v>
      </c>
      <c r="L2" s="45" t="s">
        <v>268</v>
      </c>
      <c r="M2" s="45" t="s">
        <v>268</v>
      </c>
      <c r="N2" s="45" t="s">
        <v>268</v>
      </c>
      <c r="O2" s="45" t="s">
        <v>268</v>
      </c>
      <c r="P2" s="45" t="s">
        <v>268</v>
      </c>
      <c r="Q2" s="45" t="s">
        <v>268</v>
      </c>
      <c r="R2" s="45" t="s">
        <v>268</v>
      </c>
      <c r="S2" s="45" t="s">
        <v>268</v>
      </c>
      <c r="T2" s="45" t="s">
        <v>268</v>
      </c>
      <c r="U2" s="45" t="s">
        <v>268</v>
      </c>
      <c r="V2" s="45" t="s">
        <v>268</v>
      </c>
      <c r="W2" s="45" t="s">
        <v>268</v>
      </c>
      <c r="X2" s="45" t="s">
        <v>268</v>
      </c>
      <c r="Y2" s="45" t="s">
        <v>268</v>
      </c>
      <c r="Z2" s="45" t="s">
        <v>268</v>
      </c>
      <c r="AA2" s="45" t="s">
        <v>268</v>
      </c>
      <c r="AB2" s="45" t="s">
        <v>268</v>
      </c>
      <c r="AC2" s="45" t="s">
        <v>268</v>
      </c>
      <c r="AD2" s="45" t="s">
        <v>268</v>
      </c>
      <c r="AE2" s="45" t="s">
        <v>268</v>
      </c>
      <c r="AF2" s="45" t="s">
        <v>268</v>
      </c>
      <c r="AG2" s="45" t="s">
        <v>268</v>
      </c>
    </row>
    <row r="3" spans="2:46" ht="25.5" x14ac:dyDescent="0.25">
      <c r="B3" s="49"/>
      <c r="C3" s="9" t="s">
        <v>134</v>
      </c>
      <c r="D3" s="9" t="s">
        <v>175</v>
      </c>
      <c r="E3" s="9" t="s">
        <v>176</v>
      </c>
      <c r="F3" s="9" t="s">
        <v>177</v>
      </c>
      <c r="G3" s="9" t="s">
        <v>157</v>
      </c>
      <c r="H3" s="9" t="s">
        <v>178</v>
      </c>
      <c r="I3" s="9" t="s">
        <v>179</v>
      </c>
      <c r="J3" s="9" t="s">
        <v>180</v>
      </c>
      <c r="K3" s="9" t="s">
        <v>161</v>
      </c>
      <c r="L3" s="9" t="s">
        <v>181</v>
      </c>
      <c r="M3" s="9" t="s">
        <v>182</v>
      </c>
      <c r="N3" s="9" t="s">
        <v>183</v>
      </c>
      <c r="O3" s="9" t="s">
        <v>165</v>
      </c>
      <c r="P3" s="9" t="s">
        <v>184</v>
      </c>
      <c r="Q3" s="9" t="s">
        <v>185</v>
      </c>
      <c r="R3" s="9" t="s">
        <v>186</v>
      </c>
      <c r="S3" s="9" t="s">
        <v>169</v>
      </c>
      <c r="T3" s="9" t="s">
        <v>187</v>
      </c>
      <c r="U3" s="9" t="s">
        <v>188</v>
      </c>
      <c r="V3" s="9" t="s">
        <v>195</v>
      </c>
      <c r="W3" s="9" t="s">
        <v>196</v>
      </c>
      <c r="X3" s="9" t="s">
        <v>197</v>
      </c>
      <c r="Y3" s="9" t="s">
        <v>198</v>
      </c>
      <c r="Z3" s="9" t="s">
        <v>199</v>
      </c>
      <c r="AA3" s="9" t="s">
        <v>200</v>
      </c>
      <c r="AB3" s="9" t="s">
        <v>201</v>
      </c>
      <c r="AC3" s="9" t="s">
        <v>202</v>
      </c>
      <c r="AD3" s="9" t="s">
        <v>246</v>
      </c>
      <c r="AE3" s="9" t="s">
        <v>250</v>
      </c>
      <c r="AF3" s="9" t="s">
        <v>253</v>
      </c>
      <c r="AG3" s="9" t="s">
        <v>255</v>
      </c>
    </row>
    <row r="4" spans="2:46" ht="13.5" thickBot="1" x14ac:dyDescent="0.3">
      <c r="B4" s="16" t="s">
        <v>376</v>
      </c>
      <c r="C4" s="17">
        <v>6295</v>
      </c>
      <c r="D4" s="17">
        <v>8565</v>
      </c>
      <c r="E4" s="17">
        <v>6735</v>
      </c>
      <c r="F4" s="17">
        <v>5585</v>
      </c>
      <c r="G4" s="17">
        <v>9059</v>
      </c>
      <c r="H4" s="17">
        <v>9803</v>
      </c>
      <c r="I4" s="17">
        <v>9335</v>
      </c>
      <c r="J4" s="17">
        <v>9220</v>
      </c>
      <c r="K4" s="17">
        <v>11457</v>
      </c>
      <c r="L4" s="17">
        <v>8447</v>
      </c>
      <c r="M4" s="17">
        <v>11915</v>
      </c>
      <c r="N4" s="17">
        <v>11071</v>
      </c>
      <c r="O4" s="17">
        <v>12404</v>
      </c>
      <c r="P4" s="17">
        <v>13897</v>
      </c>
      <c r="Q4" s="17">
        <v>12888</v>
      </c>
      <c r="R4" s="17">
        <v>14264</v>
      </c>
      <c r="S4" s="17">
        <v>14582</v>
      </c>
      <c r="T4" s="17">
        <v>18010</v>
      </c>
      <c r="U4" s="17">
        <v>16651</v>
      </c>
      <c r="V4" s="17">
        <v>22253</v>
      </c>
      <c r="W4" s="17">
        <v>11728</v>
      </c>
      <c r="X4" s="17">
        <v>20307</v>
      </c>
      <c r="Y4" s="17">
        <v>16283</v>
      </c>
      <c r="Z4" s="17">
        <v>20292</v>
      </c>
      <c r="AA4" s="17">
        <v>17041</v>
      </c>
      <c r="AB4" s="17">
        <v>18395</v>
      </c>
      <c r="AC4" s="17">
        <v>17204</v>
      </c>
      <c r="AD4" s="17">
        <v>22207</v>
      </c>
      <c r="AE4" s="17">
        <v>15709</v>
      </c>
      <c r="AF4" s="17">
        <v>22718</v>
      </c>
      <c r="AG4" s="17">
        <v>15664</v>
      </c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2:46" ht="13.5" thickBot="1" x14ac:dyDescent="0.3">
      <c r="B5" s="3" t="s">
        <v>377</v>
      </c>
      <c r="C5" s="4">
        <v>6062</v>
      </c>
      <c r="D5" s="4">
        <v>8538</v>
      </c>
      <c r="E5" s="4">
        <v>6681</v>
      </c>
      <c r="F5" s="4">
        <v>5419</v>
      </c>
      <c r="G5" s="4">
        <v>8955</v>
      </c>
      <c r="H5" s="4">
        <v>9614</v>
      </c>
      <c r="I5" s="4">
        <v>9101</v>
      </c>
      <c r="J5" s="4">
        <v>9178</v>
      </c>
      <c r="K5" s="4">
        <v>11393</v>
      </c>
      <c r="L5" s="4">
        <v>8137</v>
      </c>
      <c r="M5" s="4">
        <v>11770</v>
      </c>
      <c r="N5" s="4">
        <v>10340</v>
      </c>
      <c r="O5" s="4">
        <v>9376</v>
      </c>
      <c r="P5" s="4">
        <v>12957</v>
      </c>
      <c r="Q5" s="4">
        <v>11454</v>
      </c>
      <c r="R5" s="4">
        <v>13037</v>
      </c>
      <c r="S5" s="4">
        <v>14205</v>
      </c>
      <c r="T5" s="4">
        <v>17430</v>
      </c>
      <c r="U5" s="4">
        <v>16535</v>
      </c>
      <c r="V5" s="4">
        <v>21258</v>
      </c>
      <c r="W5" s="4">
        <v>11331</v>
      </c>
      <c r="X5" s="4">
        <v>19037</v>
      </c>
      <c r="Y5" s="4">
        <v>15230</v>
      </c>
      <c r="Z5" s="4">
        <v>18652</v>
      </c>
      <c r="AA5" s="4">
        <v>16231</v>
      </c>
      <c r="AB5" s="4">
        <v>17803</v>
      </c>
      <c r="AC5" s="4">
        <v>16365</v>
      </c>
      <c r="AD5" s="4">
        <v>21543</v>
      </c>
      <c r="AE5" s="4">
        <v>15194</v>
      </c>
      <c r="AF5" s="4">
        <v>22425</v>
      </c>
      <c r="AG5" s="4">
        <v>15002</v>
      </c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2:46" ht="13.5" thickBot="1" x14ac:dyDescent="0.3">
      <c r="B6" s="3" t="s">
        <v>378</v>
      </c>
      <c r="C6" s="4">
        <v>195</v>
      </c>
      <c r="D6" s="4">
        <v>27</v>
      </c>
      <c r="E6" s="4">
        <v>27</v>
      </c>
      <c r="F6" s="4">
        <v>149</v>
      </c>
      <c r="G6" s="4">
        <v>102</v>
      </c>
      <c r="H6" s="4">
        <v>183</v>
      </c>
      <c r="I6" s="4">
        <v>165</v>
      </c>
      <c r="J6" s="4">
        <v>41</v>
      </c>
      <c r="K6" s="4">
        <v>62</v>
      </c>
      <c r="L6" s="4">
        <v>308</v>
      </c>
      <c r="M6" s="4">
        <v>73</v>
      </c>
      <c r="N6" s="4">
        <v>730</v>
      </c>
      <c r="O6" s="4">
        <v>3026</v>
      </c>
      <c r="P6" s="4">
        <v>858</v>
      </c>
      <c r="Q6" s="4">
        <v>1432</v>
      </c>
      <c r="R6" s="4">
        <v>1221</v>
      </c>
      <c r="S6" s="4">
        <v>377</v>
      </c>
      <c r="T6" s="4">
        <v>534</v>
      </c>
      <c r="U6" s="4">
        <v>116</v>
      </c>
      <c r="V6" s="4">
        <v>995</v>
      </c>
      <c r="W6" s="4">
        <v>397</v>
      </c>
      <c r="X6" s="4">
        <v>1270</v>
      </c>
      <c r="Y6" s="4">
        <v>811</v>
      </c>
      <c r="Z6" s="4">
        <v>1502</v>
      </c>
      <c r="AA6" s="4">
        <v>763</v>
      </c>
      <c r="AB6" s="4">
        <v>592</v>
      </c>
      <c r="AC6" s="4">
        <v>562</v>
      </c>
      <c r="AD6" s="4">
        <v>664</v>
      </c>
      <c r="AE6" s="4">
        <v>460</v>
      </c>
      <c r="AF6" s="4">
        <v>293</v>
      </c>
      <c r="AG6" s="4">
        <v>658</v>
      </c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2:46" ht="13.5" thickBot="1" x14ac:dyDescent="0.3">
      <c r="B7" s="3" t="s">
        <v>379</v>
      </c>
      <c r="C7" s="4">
        <v>38</v>
      </c>
      <c r="D7" s="4">
        <v>0</v>
      </c>
      <c r="E7" s="4">
        <v>27</v>
      </c>
      <c r="F7" s="4">
        <v>17</v>
      </c>
      <c r="G7" s="4">
        <v>2</v>
      </c>
      <c r="H7" s="4">
        <v>6</v>
      </c>
      <c r="I7" s="4">
        <v>69</v>
      </c>
      <c r="J7" s="4">
        <v>1</v>
      </c>
      <c r="K7" s="4">
        <v>2</v>
      </c>
      <c r="L7" s="4">
        <v>2</v>
      </c>
      <c r="M7" s="4">
        <v>72</v>
      </c>
      <c r="N7" s="4">
        <v>1</v>
      </c>
      <c r="O7" s="4">
        <v>2</v>
      </c>
      <c r="P7" s="4">
        <v>82</v>
      </c>
      <c r="Q7" s="4">
        <v>2</v>
      </c>
      <c r="R7" s="4">
        <v>6</v>
      </c>
      <c r="S7" s="4">
        <v>0</v>
      </c>
      <c r="T7" s="4">
        <v>46</v>
      </c>
      <c r="U7" s="4">
        <v>0</v>
      </c>
      <c r="V7" s="4">
        <v>0</v>
      </c>
      <c r="W7" s="4">
        <v>0</v>
      </c>
      <c r="X7" s="4">
        <v>0</v>
      </c>
      <c r="Y7" s="4">
        <v>243</v>
      </c>
      <c r="Z7" s="4">
        <v>138</v>
      </c>
      <c r="AA7" s="4">
        <v>47</v>
      </c>
      <c r="AB7" s="4">
        <v>0</v>
      </c>
      <c r="AC7" s="4">
        <v>277</v>
      </c>
      <c r="AD7" s="4">
        <v>0</v>
      </c>
      <c r="AE7" s="4">
        <v>55</v>
      </c>
      <c r="AF7" s="4">
        <v>0</v>
      </c>
      <c r="AG7" s="4">
        <v>3</v>
      </c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2:46" ht="13.5" thickBot="1" x14ac:dyDescent="0.3">
      <c r="B8" s="16" t="s">
        <v>380</v>
      </c>
      <c r="C8" s="17">
        <v>2212</v>
      </c>
      <c r="D8" s="17">
        <v>3161</v>
      </c>
      <c r="E8" s="17">
        <v>2830</v>
      </c>
      <c r="F8" s="17">
        <v>3114</v>
      </c>
      <c r="G8" s="17">
        <v>3669</v>
      </c>
      <c r="H8" s="17">
        <v>4108</v>
      </c>
      <c r="I8" s="17">
        <v>4228</v>
      </c>
      <c r="J8" s="17">
        <v>4931</v>
      </c>
      <c r="K8" s="17">
        <v>4126</v>
      </c>
      <c r="L8" s="17">
        <v>3526</v>
      </c>
      <c r="M8" s="17">
        <v>4312</v>
      </c>
      <c r="N8" s="17">
        <v>3911</v>
      </c>
      <c r="O8" s="17">
        <v>4785</v>
      </c>
      <c r="P8" s="17">
        <v>4535</v>
      </c>
      <c r="Q8" s="17">
        <v>5100</v>
      </c>
      <c r="R8" s="17">
        <v>3417</v>
      </c>
      <c r="S8" s="17">
        <v>5221</v>
      </c>
      <c r="T8" s="17">
        <v>6511</v>
      </c>
      <c r="U8" s="17">
        <v>5062</v>
      </c>
      <c r="V8" s="17">
        <v>9595</v>
      </c>
      <c r="W8" s="17">
        <v>3101</v>
      </c>
      <c r="X8" s="17">
        <v>10053</v>
      </c>
      <c r="Y8" s="17">
        <v>8103</v>
      </c>
      <c r="Z8" s="17">
        <v>12220</v>
      </c>
      <c r="AA8" s="17">
        <v>8060</v>
      </c>
      <c r="AB8" s="17">
        <v>9452</v>
      </c>
      <c r="AC8" s="17">
        <v>8491</v>
      </c>
      <c r="AD8" s="17">
        <v>11945</v>
      </c>
      <c r="AE8" s="17">
        <v>8124</v>
      </c>
      <c r="AF8" s="17">
        <v>11845</v>
      </c>
      <c r="AG8" s="17">
        <v>9542</v>
      </c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2:46" ht="13.5" thickBot="1" x14ac:dyDescent="0.3">
      <c r="B9" s="3" t="s">
        <v>381</v>
      </c>
      <c r="C9" s="4">
        <v>2211</v>
      </c>
      <c r="D9" s="4">
        <v>3161</v>
      </c>
      <c r="E9" s="4">
        <v>2809</v>
      </c>
      <c r="F9" s="4">
        <v>3104</v>
      </c>
      <c r="G9" s="4">
        <v>3669</v>
      </c>
      <c r="H9" s="4">
        <v>4106</v>
      </c>
      <c r="I9" s="4">
        <v>4227</v>
      </c>
      <c r="J9" s="4">
        <v>4931</v>
      </c>
      <c r="K9" s="4">
        <v>4125</v>
      </c>
      <c r="L9" s="4">
        <v>3525</v>
      </c>
      <c r="M9" s="4">
        <v>4312</v>
      </c>
      <c r="N9" s="4">
        <v>3911</v>
      </c>
      <c r="O9" s="4">
        <v>4784</v>
      </c>
      <c r="P9" s="4">
        <v>4535</v>
      </c>
      <c r="Q9" s="4">
        <v>5099</v>
      </c>
      <c r="R9" s="4">
        <v>3415</v>
      </c>
      <c r="S9" s="4">
        <v>5221</v>
      </c>
      <c r="T9" s="4">
        <v>6511</v>
      </c>
      <c r="U9" s="4">
        <v>5062</v>
      </c>
      <c r="V9" s="4">
        <v>9595</v>
      </c>
      <c r="W9" s="4">
        <v>3101</v>
      </c>
      <c r="X9" s="4">
        <v>10053</v>
      </c>
      <c r="Y9" s="4">
        <v>8103</v>
      </c>
      <c r="Z9" s="4">
        <v>12220</v>
      </c>
      <c r="AA9" s="4">
        <v>8060</v>
      </c>
      <c r="AB9" s="4">
        <v>9452</v>
      </c>
      <c r="AC9" s="4">
        <v>8435</v>
      </c>
      <c r="AD9" s="4">
        <v>11945</v>
      </c>
      <c r="AE9" s="4">
        <v>8068</v>
      </c>
      <c r="AF9" s="4">
        <v>11845</v>
      </c>
      <c r="AG9" s="4">
        <v>9542.5479699999996</v>
      </c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2:46" ht="13.5" thickBot="1" x14ac:dyDescent="0.3">
      <c r="B10" s="3" t="s">
        <v>382</v>
      </c>
      <c r="C10" s="4">
        <v>1</v>
      </c>
      <c r="D10" s="4">
        <v>0</v>
      </c>
      <c r="E10" s="4">
        <v>21</v>
      </c>
      <c r="F10" s="4">
        <v>10</v>
      </c>
      <c r="G10" s="4">
        <v>0</v>
      </c>
      <c r="H10" s="4">
        <v>2</v>
      </c>
      <c r="I10" s="4">
        <v>1</v>
      </c>
      <c r="J10" s="4">
        <v>0</v>
      </c>
      <c r="K10" s="4">
        <v>1</v>
      </c>
      <c r="L10" s="4">
        <v>1</v>
      </c>
      <c r="M10" s="4">
        <v>0</v>
      </c>
      <c r="N10" s="4">
        <v>0</v>
      </c>
      <c r="O10" s="4">
        <v>1</v>
      </c>
      <c r="P10" s="4">
        <v>0</v>
      </c>
      <c r="Q10" s="4">
        <v>1</v>
      </c>
      <c r="R10" s="4">
        <v>2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56</v>
      </c>
      <c r="AD10" s="4">
        <v>0</v>
      </c>
      <c r="AE10" s="4">
        <v>56</v>
      </c>
      <c r="AF10" s="4">
        <v>0</v>
      </c>
      <c r="AG10" s="4">
        <v>0.4520300000000006</v>
      </c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 spans="2:46" ht="13.5" thickBot="1" x14ac:dyDescent="0.3">
      <c r="B11" s="16" t="s">
        <v>383</v>
      </c>
      <c r="C11" s="17">
        <v>4083</v>
      </c>
      <c r="D11" s="17">
        <v>5404</v>
      </c>
      <c r="E11" s="17">
        <v>3905</v>
      </c>
      <c r="F11" s="17">
        <v>2471</v>
      </c>
      <c r="G11" s="17">
        <v>5390</v>
      </c>
      <c r="H11" s="17">
        <v>5695</v>
      </c>
      <c r="I11" s="17">
        <v>5107</v>
      </c>
      <c r="J11" s="17">
        <v>4289</v>
      </c>
      <c r="K11" s="17">
        <v>7331</v>
      </c>
      <c r="L11" s="17">
        <v>4921</v>
      </c>
      <c r="M11" s="17">
        <v>7603</v>
      </c>
      <c r="N11" s="17">
        <v>7160</v>
      </c>
      <c r="O11" s="17">
        <v>7619</v>
      </c>
      <c r="P11" s="17">
        <v>9362</v>
      </c>
      <c r="Q11" s="17">
        <v>7788</v>
      </c>
      <c r="R11" s="17">
        <v>10847</v>
      </c>
      <c r="S11" s="17">
        <v>9361</v>
      </c>
      <c r="T11" s="17">
        <v>11499</v>
      </c>
      <c r="U11" s="17">
        <v>11589</v>
      </c>
      <c r="V11" s="17">
        <v>12658</v>
      </c>
      <c r="W11" s="17">
        <v>8627</v>
      </c>
      <c r="X11" s="17">
        <v>10254</v>
      </c>
      <c r="Y11" s="17">
        <v>8180</v>
      </c>
      <c r="Z11" s="17">
        <v>8072</v>
      </c>
      <c r="AA11" s="17">
        <v>8981</v>
      </c>
      <c r="AB11" s="17">
        <v>8943</v>
      </c>
      <c r="AC11" s="17">
        <v>8713</v>
      </c>
      <c r="AD11" s="17">
        <v>10263</v>
      </c>
      <c r="AE11" s="17">
        <v>7585</v>
      </c>
      <c r="AF11" s="17">
        <v>10873</v>
      </c>
      <c r="AG11" s="17">
        <v>6122</v>
      </c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</row>
    <row r="12" spans="2:46" ht="13.5" thickBot="1" x14ac:dyDescent="0.3">
      <c r="B12" s="3" t="s">
        <v>384</v>
      </c>
      <c r="C12" s="4">
        <v>432</v>
      </c>
      <c r="D12" s="4">
        <v>531</v>
      </c>
      <c r="E12" s="4">
        <v>312</v>
      </c>
      <c r="F12" s="4">
        <v>347</v>
      </c>
      <c r="G12" s="4">
        <v>493</v>
      </c>
      <c r="H12" s="4">
        <v>502</v>
      </c>
      <c r="I12" s="4">
        <v>558</v>
      </c>
      <c r="J12" s="4">
        <v>598</v>
      </c>
      <c r="K12" s="4">
        <v>664</v>
      </c>
      <c r="L12" s="4">
        <v>522</v>
      </c>
      <c r="M12" s="4">
        <v>613</v>
      </c>
      <c r="N12" s="4">
        <v>570</v>
      </c>
      <c r="O12" s="4">
        <v>551</v>
      </c>
      <c r="P12" s="4">
        <v>792</v>
      </c>
      <c r="Q12" s="4">
        <v>812</v>
      </c>
      <c r="R12" s="4">
        <v>1218</v>
      </c>
      <c r="S12" s="4">
        <v>743</v>
      </c>
      <c r="T12" s="4">
        <v>892</v>
      </c>
      <c r="U12" s="4">
        <v>893</v>
      </c>
      <c r="V12" s="4">
        <v>1820</v>
      </c>
      <c r="W12" s="4">
        <v>1946</v>
      </c>
      <c r="X12" s="4">
        <v>2387</v>
      </c>
      <c r="Y12" s="4">
        <v>2110</v>
      </c>
      <c r="Z12" s="4">
        <v>1355</v>
      </c>
      <c r="AA12" s="4">
        <v>2356</v>
      </c>
      <c r="AB12" s="4">
        <v>1573</v>
      </c>
      <c r="AC12" s="4">
        <v>1963</v>
      </c>
      <c r="AD12" s="4">
        <v>1752</v>
      </c>
      <c r="AE12" s="4">
        <v>1880</v>
      </c>
      <c r="AF12" s="4">
        <v>2229</v>
      </c>
      <c r="AG12" s="4">
        <v>1879</v>
      </c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2:46" ht="13.5" thickBot="1" x14ac:dyDescent="0.3">
      <c r="B13" s="3" t="s">
        <v>385</v>
      </c>
      <c r="C13" s="4">
        <v>1525</v>
      </c>
      <c r="D13" s="4">
        <v>1500</v>
      </c>
      <c r="E13" s="4">
        <v>1287</v>
      </c>
      <c r="F13" s="4">
        <v>1154</v>
      </c>
      <c r="G13" s="4">
        <v>1742</v>
      </c>
      <c r="H13" s="4">
        <v>2370</v>
      </c>
      <c r="I13" s="4">
        <v>1506</v>
      </c>
      <c r="J13" s="4">
        <v>2066</v>
      </c>
      <c r="K13" s="4">
        <v>2590</v>
      </c>
      <c r="L13" s="4">
        <v>3042</v>
      </c>
      <c r="M13" s="4">
        <v>2910</v>
      </c>
      <c r="N13" s="4">
        <v>3696</v>
      </c>
      <c r="O13" s="4">
        <v>4208</v>
      </c>
      <c r="P13" s="4">
        <v>4102</v>
      </c>
      <c r="Q13" s="4">
        <v>3314</v>
      </c>
      <c r="R13" s="4">
        <v>4230</v>
      </c>
      <c r="S13" s="4">
        <v>4414</v>
      </c>
      <c r="T13" s="4">
        <v>5208</v>
      </c>
      <c r="U13" s="4">
        <v>4858</v>
      </c>
      <c r="V13" s="4">
        <v>5538</v>
      </c>
      <c r="W13" s="4">
        <v>5730</v>
      </c>
      <c r="X13" s="4">
        <v>6018</v>
      </c>
      <c r="Y13" s="4">
        <v>4596</v>
      </c>
      <c r="Z13" s="4">
        <v>3206</v>
      </c>
      <c r="AA13" s="4">
        <v>4328</v>
      </c>
      <c r="AB13" s="4">
        <v>4670</v>
      </c>
      <c r="AC13" s="4">
        <v>4751</v>
      </c>
      <c r="AD13" s="4">
        <v>4718</v>
      </c>
      <c r="AE13" s="4">
        <v>5313</v>
      </c>
      <c r="AF13" s="4">
        <v>6546</v>
      </c>
      <c r="AG13" s="4">
        <v>6338</v>
      </c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</row>
    <row r="14" spans="2:46" ht="13.5" thickBot="1" x14ac:dyDescent="0.3">
      <c r="B14" s="3" t="s">
        <v>386</v>
      </c>
      <c r="C14" s="4">
        <v>566</v>
      </c>
      <c r="D14" s="4">
        <v>660</v>
      </c>
      <c r="E14" s="4">
        <v>483</v>
      </c>
      <c r="F14" s="4">
        <v>597</v>
      </c>
      <c r="G14" s="4">
        <v>554</v>
      </c>
      <c r="H14" s="4">
        <v>854</v>
      </c>
      <c r="I14" s="4">
        <v>649</v>
      </c>
      <c r="J14" s="4">
        <v>718</v>
      </c>
      <c r="K14" s="4">
        <v>446</v>
      </c>
      <c r="L14" s="4">
        <v>579</v>
      </c>
      <c r="M14" s="4">
        <v>620</v>
      </c>
      <c r="N14" s="4">
        <v>1033</v>
      </c>
      <c r="O14" s="4">
        <v>1181</v>
      </c>
      <c r="P14" s="4">
        <v>996</v>
      </c>
      <c r="Q14" s="4">
        <v>832</v>
      </c>
      <c r="R14" s="4">
        <v>1408</v>
      </c>
      <c r="S14" s="4">
        <v>1422</v>
      </c>
      <c r="T14" s="4">
        <v>1394</v>
      </c>
      <c r="U14" s="4">
        <v>1516</v>
      </c>
      <c r="V14" s="4">
        <v>1569</v>
      </c>
      <c r="W14" s="4">
        <v>1756</v>
      </c>
      <c r="X14" s="4">
        <v>2258</v>
      </c>
      <c r="Y14" s="4">
        <v>2179</v>
      </c>
      <c r="Z14" s="4">
        <v>2077</v>
      </c>
      <c r="AA14" s="4">
        <v>2186</v>
      </c>
      <c r="AB14" s="4">
        <v>1699</v>
      </c>
      <c r="AC14" s="4">
        <v>1697</v>
      </c>
      <c r="AD14" s="4">
        <v>1944</v>
      </c>
      <c r="AE14" s="4">
        <v>2400</v>
      </c>
      <c r="AF14" s="4">
        <v>2371</v>
      </c>
      <c r="AG14" s="4">
        <v>2740</v>
      </c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2:46" ht="13.5" thickBot="1" x14ac:dyDescent="0.3">
      <c r="B15" s="3" t="s">
        <v>387</v>
      </c>
      <c r="C15" s="4">
        <v>206</v>
      </c>
      <c r="D15" s="4">
        <v>266</v>
      </c>
      <c r="E15" s="4">
        <v>86</v>
      </c>
      <c r="F15" s="4">
        <v>772</v>
      </c>
      <c r="G15" s="4">
        <v>159</v>
      </c>
      <c r="H15" s="4">
        <v>439</v>
      </c>
      <c r="I15" s="4">
        <v>95</v>
      </c>
      <c r="J15" s="4">
        <v>-40</v>
      </c>
      <c r="K15" s="4">
        <v>351</v>
      </c>
      <c r="L15" s="4">
        <v>97</v>
      </c>
      <c r="M15" s="4">
        <v>333</v>
      </c>
      <c r="N15" s="4">
        <v>286</v>
      </c>
      <c r="O15" s="4">
        <v>56</v>
      </c>
      <c r="P15" s="4">
        <v>55</v>
      </c>
      <c r="Q15" s="4">
        <v>200</v>
      </c>
      <c r="R15" s="4">
        <v>261</v>
      </c>
      <c r="S15" s="4">
        <v>423</v>
      </c>
      <c r="T15" s="4">
        <v>239</v>
      </c>
      <c r="U15" s="4">
        <v>143</v>
      </c>
      <c r="V15" s="4">
        <v>1115</v>
      </c>
      <c r="W15" s="4">
        <v>1152</v>
      </c>
      <c r="X15" s="4">
        <v>330</v>
      </c>
      <c r="Y15" s="4">
        <v>651</v>
      </c>
      <c r="Z15" s="4">
        <v>760</v>
      </c>
      <c r="AA15" s="4">
        <v>439</v>
      </c>
      <c r="AB15" s="4">
        <v>874</v>
      </c>
      <c r="AC15" s="4">
        <v>701</v>
      </c>
      <c r="AD15" s="4">
        <v>3892</v>
      </c>
      <c r="AE15" s="4">
        <v>2197</v>
      </c>
      <c r="AF15" s="4">
        <v>2081</v>
      </c>
      <c r="AG15" s="4">
        <v>2058</v>
      </c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2:46" ht="13.5" thickBot="1" x14ac:dyDescent="0.3">
      <c r="B16" s="3" t="s">
        <v>388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2:45" ht="13.5" thickBot="1" x14ac:dyDescent="0.3">
      <c r="B17" s="3" t="s">
        <v>389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2:45" ht="13.5" thickBot="1" x14ac:dyDescent="0.3">
      <c r="B18" s="16" t="s">
        <v>390</v>
      </c>
      <c r="C18" s="17">
        <v>2486</v>
      </c>
      <c r="D18" s="17">
        <v>3767</v>
      </c>
      <c r="E18" s="17">
        <v>2703</v>
      </c>
      <c r="F18" s="17">
        <v>795</v>
      </c>
      <c r="G18" s="17">
        <v>3550</v>
      </c>
      <c r="H18" s="17">
        <v>3238</v>
      </c>
      <c r="I18" s="17">
        <v>3597</v>
      </c>
      <c r="J18" s="17">
        <v>2383</v>
      </c>
      <c r="K18" s="17">
        <v>4172</v>
      </c>
      <c r="L18" s="17">
        <v>1839</v>
      </c>
      <c r="M18" s="17">
        <v>4367</v>
      </c>
      <c r="N18" s="17">
        <v>3641</v>
      </c>
      <c r="O18" s="17">
        <v>3985</v>
      </c>
      <c r="P18" s="17">
        <v>5409</v>
      </c>
      <c r="Q18" s="17">
        <v>4294</v>
      </c>
      <c r="R18" s="17">
        <v>6546</v>
      </c>
      <c r="S18" s="17">
        <v>5203</v>
      </c>
      <c r="T18" s="17">
        <v>6554</v>
      </c>
      <c r="U18" s="17">
        <v>7212</v>
      </c>
      <c r="V18" s="17">
        <v>5754</v>
      </c>
      <c r="W18" s="17">
        <v>1555</v>
      </c>
      <c r="X18" s="17">
        <v>3777</v>
      </c>
      <c r="Y18" s="17">
        <v>3002</v>
      </c>
      <c r="Z18" s="17">
        <v>4829</v>
      </c>
      <c r="AA18" s="17">
        <v>4044</v>
      </c>
      <c r="AB18" s="17">
        <v>3525</v>
      </c>
      <c r="AC18" s="17">
        <v>2996</v>
      </c>
      <c r="AD18" s="17">
        <v>1844</v>
      </c>
      <c r="AE18" s="17">
        <v>596</v>
      </c>
      <c r="AF18" s="17">
        <v>2389</v>
      </c>
      <c r="AG18" s="17">
        <v>-1413</v>
      </c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2:45" ht="13.5" thickBot="1" x14ac:dyDescent="0.3">
      <c r="B19" s="3" t="s">
        <v>391</v>
      </c>
      <c r="C19" s="4">
        <v>562</v>
      </c>
      <c r="D19" s="4">
        <v>-167</v>
      </c>
      <c r="E19" s="4">
        <v>-144</v>
      </c>
      <c r="F19" s="4">
        <v>-185</v>
      </c>
      <c r="G19" s="4">
        <v>130</v>
      </c>
      <c r="H19" s="4">
        <v>475</v>
      </c>
      <c r="I19" s="4">
        <v>-336</v>
      </c>
      <c r="J19" s="4">
        <v>63</v>
      </c>
      <c r="K19" s="4">
        <v>12</v>
      </c>
      <c r="L19" s="4">
        <v>78</v>
      </c>
      <c r="M19" s="4">
        <v>-90</v>
      </c>
      <c r="N19" s="4">
        <v>148</v>
      </c>
      <c r="O19" s="4">
        <v>5</v>
      </c>
      <c r="P19" s="4">
        <v>0</v>
      </c>
      <c r="Q19" s="4">
        <v>5</v>
      </c>
      <c r="R19" s="4">
        <v>32</v>
      </c>
      <c r="S19" s="4">
        <v>32</v>
      </c>
      <c r="T19" s="4">
        <v>434</v>
      </c>
      <c r="U19" s="4">
        <v>-312</v>
      </c>
      <c r="V19" s="4">
        <v>376</v>
      </c>
      <c r="W19" s="4">
        <v>0</v>
      </c>
      <c r="X19" s="4">
        <v>0</v>
      </c>
      <c r="Y19" s="4">
        <v>750</v>
      </c>
      <c r="Z19" s="4">
        <v>-382</v>
      </c>
      <c r="AA19" s="4">
        <v>195</v>
      </c>
      <c r="AB19" s="4">
        <v>1774</v>
      </c>
      <c r="AC19" s="4">
        <v>0</v>
      </c>
      <c r="AD19" s="4">
        <v>71</v>
      </c>
      <c r="AE19" s="4">
        <v>720</v>
      </c>
      <c r="AF19" s="4">
        <v>1367</v>
      </c>
      <c r="AG19" s="4">
        <v>2</v>
      </c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2:45" ht="13.5" thickBot="1" x14ac:dyDescent="0.3">
      <c r="B20" s="3" t="s">
        <v>392</v>
      </c>
      <c r="C20" s="4">
        <v>578</v>
      </c>
      <c r="D20" s="4">
        <v>-244</v>
      </c>
      <c r="E20" s="4">
        <v>-258</v>
      </c>
      <c r="F20" s="4">
        <v>101</v>
      </c>
      <c r="G20" s="4">
        <v>34</v>
      </c>
      <c r="H20" s="4">
        <v>158</v>
      </c>
      <c r="I20" s="4">
        <v>-141</v>
      </c>
      <c r="J20" s="4">
        <v>9</v>
      </c>
      <c r="K20" s="4">
        <v>50</v>
      </c>
      <c r="L20" s="4">
        <v>-27</v>
      </c>
      <c r="M20" s="4">
        <v>529</v>
      </c>
      <c r="N20" s="4">
        <v>-295</v>
      </c>
      <c r="O20" s="4">
        <v>1354</v>
      </c>
      <c r="P20" s="4">
        <v>-197</v>
      </c>
      <c r="Q20" s="4">
        <v>497</v>
      </c>
      <c r="R20" s="4">
        <v>522</v>
      </c>
      <c r="S20" s="4">
        <v>331</v>
      </c>
      <c r="T20" s="4">
        <v>-1</v>
      </c>
      <c r="U20" s="4">
        <v>115</v>
      </c>
      <c r="V20" s="4">
        <v>397</v>
      </c>
      <c r="W20" s="4">
        <v>540</v>
      </c>
      <c r="X20" s="4">
        <v>-29</v>
      </c>
      <c r="Y20" s="4">
        <v>1772</v>
      </c>
      <c r="Z20" s="4">
        <v>-953</v>
      </c>
      <c r="AA20" s="4">
        <v>1025</v>
      </c>
      <c r="AB20" s="4">
        <v>211</v>
      </c>
      <c r="AC20" s="4">
        <v>1726</v>
      </c>
      <c r="AD20" s="4">
        <v>-847</v>
      </c>
      <c r="AE20" s="4">
        <v>849</v>
      </c>
      <c r="AF20" s="4">
        <v>1719</v>
      </c>
      <c r="AG20" s="4">
        <v>797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2:45" ht="13.5" thickBot="1" x14ac:dyDescent="0.3">
      <c r="B21" s="3" t="s">
        <v>393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2:45" ht="13.5" thickBot="1" x14ac:dyDescent="0.3">
      <c r="B22" s="16" t="s">
        <v>271</v>
      </c>
      <c r="C22" s="17">
        <v>2470</v>
      </c>
      <c r="D22" s="17">
        <v>3844</v>
      </c>
      <c r="E22" s="17">
        <v>2817</v>
      </c>
      <c r="F22" s="17">
        <v>509</v>
      </c>
      <c r="G22" s="17">
        <v>3646</v>
      </c>
      <c r="H22" s="17">
        <v>3555</v>
      </c>
      <c r="I22" s="17">
        <v>3402</v>
      </c>
      <c r="J22" s="17">
        <v>2437</v>
      </c>
      <c r="K22" s="17">
        <v>4134</v>
      </c>
      <c r="L22" s="17">
        <v>1944</v>
      </c>
      <c r="M22" s="17">
        <v>3748</v>
      </c>
      <c r="N22" s="17">
        <v>4084</v>
      </c>
      <c r="O22" s="17">
        <v>2636</v>
      </c>
      <c r="P22" s="17">
        <v>5606</v>
      </c>
      <c r="Q22" s="17">
        <v>3802</v>
      </c>
      <c r="R22" s="17">
        <v>6056</v>
      </c>
      <c r="S22" s="17">
        <v>4904</v>
      </c>
      <c r="T22" s="17">
        <v>6989</v>
      </c>
      <c r="U22" s="17">
        <v>6785</v>
      </c>
      <c r="V22" s="17">
        <v>5733</v>
      </c>
      <c r="W22" s="17">
        <v>1015</v>
      </c>
      <c r="X22" s="17">
        <v>3806</v>
      </c>
      <c r="Y22" s="17">
        <v>1980</v>
      </c>
      <c r="Z22" s="17">
        <v>5400</v>
      </c>
      <c r="AA22" s="17">
        <v>3214</v>
      </c>
      <c r="AB22" s="17">
        <v>5088</v>
      </c>
      <c r="AC22" s="17">
        <v>1271</v>
      </c>
      <c r="AD22" s="17">
        <v>2760</v>
      </c>
      <c r="AE22" s="17">
        <v>467</v>
      </c>
      <c r="AF22" s="17">
        <v>2038</v>
      </c>
      <c r="AG22" s="17">
        <v>-2208</v>
      </c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2:45" ht="13.5" thickBot="1" x14ac:dyDescent="0.3">
      <c r="B23" s="3" t="s">
        <v>272</v>
      </c>
      <c r="C23" s="4">
        <v>24</v>
      </c>
      <c r="D23" s="4">
        <v>71</v>
      </c>
      <c r="E23" s="4">
        <v>14</v>
      </c>
      <c r="F23" s="4">
        <v>-11</v>
      </c>
      <c r="G23" s="4">
        <v>7</v>
      </c>
      <c r="H23" s="4">
        <v>22</v>
      </c>
      <c r="I23" s="4">
        <v>1</v>
      </c>
      <c r="J23" s="4">
        <v>-11</v>
      </c>
      <c r="K23" s="4">
        <v>0</v>
      </c>
      <c r="L23" s="4">
        <v>0</v>
      </c>
      <c r="M23" s="4">
        <v>23</v>
      </c>
      <c r="N23" s="4">
        <v>1</v>
      </c>
      <c r="O23" s="4">
        <v>10</v>
      </c>
      <c r="P23" s="4">
        <v>23</v>
      </c>
      <c r="Q23" s="4">
        <v>-25</v>
      </c>
      <c r="R23" s="4">
        <v>1</v>
      </c>
      <c r="S23" s="4">
        <v>0</v>
      </c>
      <c r="T23" s="4">
        <v>0</v>
      </c>
      <c r="U23" s="4">
        <v>0</v>
      </c>
      <c r="V23" s="4">
        <v>0</v>
      </c>
      <c r="W23" s="4">
        <v>3</v>
      </c>
      <c r="X23" s="4">
        <v>19</v>
      </c>
      <c r="Y23" s="4">
        <v>24</v>
      </c>
      <c r="Z23" s="4">
        <v>36</v>
      </c>
      <c r="AA23" s="4">
        <v>17</v>
      </c>
      <c r="AB23" s="4">
        <v>32</v>
      </c>
      <c r="AC23" s="4">
        <v>40</v>
      </c>
      <c r="AD23" s="4">
        <v>19.993539999999996</v>
      </c>
      <c r="AE23" s="4">
        <v>22</v>
      </c>
      <c r="AF23" s="4">
        <v>17</v>
      </c>
      <c r="AG23" s="4">
        <v>10.245999999999995</v>
      </c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2:45" ht="13.5" thickBot="1" x14ac:dyDescent="0.3">
      <c r="B24" s="3" t="s">
        <v>289</v>
      </c>
      <c r="C24" s="33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-14460</v>
      </c>
      <c r="S24" s="4">
        <v>-490</v>
      </c>
      <c r="T24" s="4">
        <v>-28</v>
      </c>
      <c r="U24" s="4">
        <v>-1821</v>
      </c>
      <c r="V24" s="4">
        <v>-5597</v>
      </c>
      <c r="W24" s="4">
        <v>-2595</v>
      </c>
      <c r="X24" s="4">
        <v>-887</v>
      </c>
      <c r="Y24" s="4">
        <v>-2794</v>
      </c>
      <c r="Z24" s="4">
        <v>6659</v>
      </c>
      <c r="AA24" s="4">
        <v>497</v>
      </c>
      <c r="AB24" s="4">
        <v>275</v>
      </c>
      <c r="AC24" s="4">
        <v>-269</v>
      </c>
      <c r="AD24" s="4">
        <v>13663.006460000001</v>
      </c>
      <c r="AE24" s="4">
        <v>16</v>
      </c>
      <c r="AF24" s="4">
        <v>58</v>
      </c>
      <c r="AG24" s="4">
        <v>273.54738000000003</v>
      </c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2:45" ht="13.5" thickBot="1" x14ac:dyDescent="0.3">
      <c r="B25" s="16" t="s">
        <v>394</v>
      </c>
      <c r="C25" s="17">
        <v>2446</v>
      </c>
      <c r="D25" s="17">
        <v>3773</v>
      </c>
      <c r="E25" s="17">
        <v>2803</v>
      </c>
      <c r="F25" s="17">
        <v>520</v>
      </c>
      <c r="G25" s="17">
        <v>3639</v>
      </c>
      <c r="H25" s="17">
        <v>3533</v>
      </c>
      <c r="I25" s="17">
        <v>3401</v>
      </c>
      <c r="J25" s="17">
        <v>2448</v>
      </c>
      <c r="K25" s="17">
        <v>4134</v>
      </c>
      <c r="L25" s="17">
        <v>1944</v>
      </c>
      <c r="M25" s="17">
        <v>3725</v>
      </c>
      <c r="N25" s="17">
        <v>4083</v>
      </c>
      <c r="O25" s="17">
        <v>2626</v>
      </c>
      <c r="P25" s="17">
        <v>5583</v>
      </c>
      <c r="Q25" s="17">
        <v>3827</v>
      </c>
      <c r="R25" s="17">
        <v>20515</v>
      </c>
      <c r="S25" s="17">
        <v>5394</v>
      </c>
      <c r="T25" s="17">
        <v>7017</v>
      </c>
      <c r="U25" s="17">
        <v>8606</v>
      </c>
      <c r="V25" s="17">
        <v>11330</v>
      </c>
      <c r="W25" s="17">
        <v>3607</v>
      </c>
      <c r="X25" s="17">
        <v>4674</v>
      </c>
      <c r="Y25" s="17">
        <v>4750</v>
      </c>
      <c r="Z25" s="17">
        <v>-1294</v>
      </c>
      <c r="AA25" s="17">
        <v>2700</v>
      </c>
      <c r="AB25" s="17">
        <v>4781</v>
      </c>
      <c r="AC25" s="17">
        <v>1499</v>
      </c>
      <c r="AD25" s="17">
        <v>-10923</v>
      </c>
      <c r="AE25" s="17">
        <v>429</v>
      </c>
      <c r="AF25" s="17">
        <v>1962</v>
      </c>
      <c r="AG25" s="17">
        <v>-2492.1496000000002</v>
      </c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2:45" ht="13.5" thickBot="1" x14ac:dyDescent="0.3">
      <c r="B26" s="16" t="s">
        <v>395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2:45" ht="13.5" thickBot="1" x14ac:dyDescent="0.3">
      <c r="B27" s="16" t="s">
        <v>396</v>
      </c>
      <c r="C27" s="17">
        <v>2446</v>
      </c>
      <c r="D27" s="17">
        <v>3773</v>
      </c>
      <c r="E27" s="17">
        <v>2803</v>
      </c>
      <c r="F27" s="17">
        <v>520</v>
      </c>
      <c r="G27" s="17">
        <v>3639</v>
      </c>
      <c r="H27" s="17">
        <v>3533</v>
      </c>
      <c r="I27" s="17">
        <v>3401</v>
      </c>
      <c r="J27" s="17">
        <v>2448</v>
      </c>
      <c r="K27" s="17">
        <v>4134</v>
      </c>
      <c r="L27" s="17">
        <v>1944</v>
      </c>
      <c r="M27" s="17">
        <v>3725</v>
      </c>
      <c r="N27" s="17">
        <v>4083</v>
      </c>
      <c r="O27" s="17">
        <v>2626</v>
      </c>
      <c r="P27" s="17">
        <v>5583</v>
      </c>
      <c r="Q27" s="17">
        <v>3827</v>
      </c>
      <c r="R27" s="17">
        <v>20515</v>
      </c>
      <c r="S27" s="17">
        <v>5394</v>
      </c>
      <c r="T27" s="17">
        <v>7017</v>
      </c>
      <c r="U27" s="17">
        <v>8606</v>
      </c>
      <c r="V27" s="17">
        <v>11330</v>
      </c>
      <c r="W27" s="17">
        <v>3607</v>
      </c>
      <c r="X27" s="17">
        <v>4674</v>
      </c>
      <c r="Y27" s="17">
        <v>4750</v>
      </c>
      <c r="Z27" s="17">
        <v>-1294</v>
      </c>
      <c r="AA27" s="17">
        <v>2700</v>
      </c>
      <c r="AB27" s="17">
        <v>4781</v>
      </c>
      <c r="AC27" s="17">
        <v>1499</v>
      </c>
      <c r="AD27" s="17">
        <v>-10923</v>
      </c>
      <c r="AE27" s="17">
        <v>429</v>
      </c>
      <c r="AF27" s="17">
        <v>1962</v>
      </c>
      <c r="AG27" s="17">
        <v>-2492.1496000000002</v>
      </c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2:45" x14ac:dyDescent="0.25"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I28" s="7"/>
    </row>
    <row r="29" spans="2:45" ht="13.5" thickBot="1" x14ac:dyDescent="0.3">
      <c r="B29" s="16" t="s">
        <v>25</v>
      </c>
      <c r="C29" s="17">
        <v>2486</v>
      </c>
      <c r="D29" s="17">
        <v>3767</v>
      </c>
      <c r="E29" s="17">
        <v>2703</v>
      </c>
      <c r="F29" s="17">
        <v>795</v>
      </c>
      <c r="G29" s="17">
        <v>3550</v>
      </c>
      <c r="H29" s="17">
        <v>3238</v>
      </c>
      <c r="I29" s="17">
        <v>3597</v>
      </c>
      <c r="J29" s="17">
        <v>2383</v>
      </c>
      <c r="K29" s="17">
        <v>4172</v>
      </c>
      <c r="L29" s="17">
        <v>1839</v>
      </c>
      <c r="M29" s="17">
        <v>4367</v>
      </c>
      <c r="N29" s="17">
        <v>3641</v>
      </c>
      <c r="O29" s="17">
        <v>3985</v>
      </c>
      <c r="P29" s="17">
        <v>5409</v>
      </c>
      <c r="Q29" s="17">
        <v>4294</v>
      </c>
      <c r="R29" s="17">
        <v>6546</v>
      </c>
      <c r="S29" s="17">
        <v>5203</v>
      </c>
      <c r="T29" s="17">
        <v>6554</v>
      </c>
      <c r="U29" s="17">
        <v>7211</v>
      </c>
      <c r="V29" s="17">
        <v>5754</v>
      </c>
      <c r="W29" s="17">
        <v>1555</v>
      </c>
      <c r="X29" s="17">
        <v>3777</v>
      </c>
      <c r="Y29" s="17">
        <v>3002</v>
      </c>
      <c r="Z29" s="17">
        <v>4829</v>
      </c>
      <c r="AA29" s="17">
        <v>4044</v>
      </c>
      <c r="AB29" s="17">
        <v>3525</v>
      </c>
      <c r="AC29" s="17">
        <v>2996</v>
      </c>
      <c r="AD29" s="17">
        <v>1844</v>
      </c>
      <c r="AE29" s="17">
        <v>596</v>
      </c>
      <c r="AF29" s="17">
        <v>2389</v>
      </c>
      <c r="AG29" s="17">
        <v>-1413</v>
      </c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2:45" ht="13.5" thickBot="1" x14ac:dyDescent="0.3">
      <c r="B30" s="16" t="s">
        <v>27</v>
      </c>
      <c r="C30" s="17">
        <v>3104</v>
      </c>
      <c r="D30" s="17">
        <v>4481</v>
      </c>
      <c r="E30" s="17">
        <v>3401</v>
      </c>
      <c r="F30" s="17">
        <v>1581</v>
      </c>
      <c r="G30" s="17">
        <v>4341</v>
      </c>
      <c r="H30" s="17">
        <v>4123</v>
      </c>
      <c r="I30" s="17">
        <v>4497</v>
      </c>
      <c r="J30" s="17">
        <v>3263</v>
      </c>
      <c r="K30" s="17">
        <v>5106</v>
      </c>
      <c r="L30" s="17">
        <v>2791</v>
      </c>
      <c r="M30" s="17">
        <v>5567</v>
      </c>
      <c r="N30" s="17">
        <v>5129</v>
      </c>
      <c r="O30" s="17">
        <v>5478</v>
      </c>
      <c r="P30" s="17">
        <v>6964</v>
      </c>
      <c r="Q30" s="17">
        <v>5854</v>
      </c>
      <c r="R30" s="17">
        <v>8168</v>
      </c>
      <c r="S30" s="17">
        <v>6835</v>
      </c>
      <c r="T30" s="17">
        <v>8246</v>
      </c>
      <c r="U30" s="17">
        <v>8906</v>
      </c>
      <c r="V30" s="17">
        <v>7460</v>
      </c>
      <c r="W30" s="17">
        <v>3324</v>
      </c>
      <c r="X30" s="17">
        <v>6109</v>
      </c>
      <c r="Y30" s="17">
        <v>5560</v>
      </c>
      <c r="Z30" s="17">
        <v>7519</v>
      </c>
      <c r="AA30" s="17">
        <v>6879</v>
      </c>
      <c r="AB30" s="17">
        <v>6458</v>
      </c>
      <c r="AC30" s="17">
        <v>6251</v>
      </c>
      <c r="AD30" s="17">
        <v>5202</v>
      </c>
      <c r="AE30" s="17">
        <v>5122</v>
      </c>
      <c r="AF30" s="17">
        <v>6834</v>
      </c>
      <c r="AG30" s="17">
        <v>3657</v>
      </c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2:45" ht="13.5" thickBot="1" x14ac:dyDescent="0.3">
      <c r="B31" s="16" t="s">
        <v>397</v>
      </c>
      <c r="C31" s="17">
        <v>2579</v>
      </c>
      <c r="D31" s="17">
        <v>3995</v>
      </c>
      <c r="E31" s="17">
        <v>2934</v>
      </c>
      <c r="F31" s="17">
        <v>1058</v>
      </c>
      <c r="G31" s="17">
        <v>3819</v>
      </c>
      <c r="H31" s="17">
        <v>3629</v>
      </c>
      <c r="I31" s="17">
        <v>4036</v>
      </c>
      <c r="J31" s="17">
        <v>2808</v>
      </c>
      <c r="K31" s="17">
        <v>4720</v>
      </c>
      <c r="L31" s="17">
        <v>2399</v>
      </c>
      <c r="M31" s="17">
        <v>5195</v>
      </c>
      <c r="N31" s="17">
        <v>4800</v>
      </c>
      <c r="O31" s="17">
        <v>5006</v>
      </c>
      <c r="P31" s="17">
        <v>6464</v>
      </c>
      <c r="Q31" s="17">
        <v>5357</v>
      </c>
      <c r="R31" s="17">
        <v>7649</v>
      </c>
      <c r="S31" s="17">
        <v>6297</v>
      </c>
      <c r="T31" s="17">
        <v>7645</v>
      </c>
      <c r="U31" s="17">
        <v>8264</v>
      </c>
      <c r="V31" s="17">
        <v>6940</v>
      </c>
      <c r="W31" s="17">
        <v>2805</v>
      </c>
      <c r="X31" s="17">
        <v>5366</v>
      </c>
      <c r="Y31" s="17">
        <v>4714</v>
      </c>
      <c r="Z31" s="17">
        <v>6505</v>
      </c>
      <c r="AA31" s="17">
        <v>5950</v>
      </c>
      <c r="AB31" s="17">
        <v>5500</v>
      </c>
      <c r="AC31" s="17">
        <v>5293</v>
      </c>
      <c r="AD31" s="17">
        <v>4227</v>
      </c>
      <c r="AE31" s="17">
        <v>3578</v>
      </c>
      <c r="AF31" s="17">
        <v>5237</v>
      </c>
      <c r="AG31" s="17">
        <v>1701</v>
      </c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2:45" ht="13.5" thickBot="1" x14ac:dyDescent="0.3">
      <c r="B32" s="16" t="s">
        <v>398</v>
      </c>
      <c r="C32" s="17">
        <v>2446</v>
      </c>
      <c r="D32" s="17">
        <v>3773</v>
      </c>
      <c r="E32" s="17">
        <v>2803</v>
      </c>
      <c r="F32" s="17">
        <v>520</v>
      </c>
      <c r="G32" s="17">
        <v>3639</v>
      </c>
      <c r="H32" s="17">
        <v>3533</v>
      </c>
      <c r="I32" s="17">
        <v>3401</v>
      </c>
      <c r="J32" s="17">
        <v>2448</v>
      </c>
      <c r="K32" s="17">
        <v>4134</v>
      </c>
      <c r="L32" s="17">
        <v>1944</v>
      </c>
      <c r="M32" s="17">
        <v>3725</v>
      </c>
      <c r="N32" s="17">
        <v>4083</v>
      </c>
      <c r="O32" s="17">
        <v>2626</v>
      </c>
      <c r="P32" s="17">
        <v>5583</v>
      </c>
      <c r="Q32" s="17">
        <v>3827</v>
      </c>
      <c r="R32" s="17">
        <v>6055</v>
      </c>
      <c r="S32" s="17">
        <v>4904</v>
      </c>
      <c r="T32" s="17">
        <v>6989</v>
      </c>
      <c r="U32" s="17">
        <v>6785</v>
      </c>
      <c r="V32" s="17">
        <v>5733</v>
      </c>
      <c r="W32" s="17">
        <v>1012</v>
      </c>
      <c r="X32" s="17">
        <v>3787</v>
      </c>
      <c r="Y32" s="17">
        <v>1956</v>
      </c>
      <c r="Z32" s="17">
        <v>5365</v>
      </c>
      <c r="AA32" s="17">
        <v>3197</v>
      </c>
      <c r="AB32" s="17">
        <v>5056</v>
      </c>
      <c r="AC32" s="17">
        <v>1230</v>
      </c>
      <c r="AD32" s="17">
        <v>2740.0064600000005</v>
      </c>
      <c r="AE32" s="17">
        <v>445</v>
      </c>
      <c r="AF32" s="17">
        <v>2020</v>
      </c>
      <c r="AG32" s="17">
        <v>-2220</v>
      </c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2:45" x14ac:dyDescent="0.25">
      <c r="B33" s="2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I33" s="7"/>
    </row>
    <row r="34" spans="2:45" ht="13.5" thickBot="1" x14ac:dyDescent="0.3">
      <c r="B34" s="16" t="s">
        <v>275</v>
      </c>
      <c r="C34" s="4">
        <v>618</v>
      </c>
      <c r="D34" s="4">
        <v>714</v>
      </c>
      <c r="E34" s="4">
        <v>698</v>
      </c>
      <c r="F34" s="4">
        <v>786</v>
      </c>
      <c r="G34" s="4">
        <v>791</v>
      </c>
      <c r="H34" s="4">
        <v>885</v>
      </c>
      <c r="I34" s="4">
        <v>900</v>
      </c>
      <c r="J34" s="4">
        <v>880</v>
      </c>
      <c r="K34" s="4">
        <v>934</v>
      </c>
      <c r="L34" s="4">
        <v>952</v>
      </c>
      <c r="M34" s="4">
        <v>1200</v>
      </c>
      <c r="N34" s="4">
        <v>1488</v>
      </c>
      <c r="O34" s="4">
        <v>1493</v>
      </c>
      <c r="P34" s="4">
        <v>1555</v>
      </c>
      <c r="Q34" s="4">
        <v>1560</v>
      </c>
      <c r="R34" s="4">
        <v>1622</v>
      </c>
      <c r="S34" s="4">
        <v>1632</v>
      </c>
      <c r="T34" s="4">
        <v>1692</v>
      </c>
      <c r="U34" s="4">
        <v>1695</v>
      </c>
      <c r="V34" s="4">
        <v>1706</v>
      </c>
      <c r="W34" s="4">
        <v>1769</v>
      </c>
      <c r="X34" s="4">
        <v>2332</v>
      </c>
      <c r="Y34" s="4">
        <v>2558</v>
      </c>
      <c r="Z34" s="4">
        <v>2690</v>
      </c>
      <c r="AA34" s="4">
        <v>2835</v>
      </c>
      <c r="AB34" s="4">
        <v>2933</v>
      </c>
      <c r="AC34" s="4">
        <v>3255</v>
      </c>
      <c r="AD34" s="4">
        <v>3358</v>
      </c>
      <c r="AE34" s="4">
        <v>4526</v>
      </c>
      <c r="AF34" s="4">
        <v>4445</v>
      </c>
      <c r="AG34" s="4">
        <v>5071</v>
      </c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2:45" ht="13.5" thickBot="1" x14ac:dyDescent="0.3">
      <c r="B35" s="16" t="s">
        <v>399</v>
      </c>
      <c r="C35" s="4">
        <v>525</v>
      </c>
      <c r="D35" s="4">
        <v>486</v>
      </c>
      <c r="E35" s="4">
        <v>467</v>
      </c>
      <c r="F35" s="4">
        <v>523</v>
      </c>
      <c r="G35" s="4">
        <v>522</v>
      </c>
      <c r="H35" s="4">
        <v>494</v>
      </c>
      <c r="I35" s="4">
        <v>461</v>
      </c>
      <c r="J35" s="4">
        <v>455</v>
      </c>
      <c r="K35" s="4">
        <v>386</v>
      </c>
      <c r="L35" s="4">
        <v>392</v>
      </c>
      <c r="M35" s="4">
        <v>372</v>
      </c>
      <c r="N35" s="4">
        <v>329</v>
      </c>
      <c r="O35" s="4">
        <v>472</v>
      </c>
      <c r="P35" s="4">
        <v>500</v>
      </c>
      <c r="Q35" s="4">
        <v>497</v>
      </c>
      <c r="R35" s="4">
        <v>519</v>
      </c>
      <c r="S35" s="4">
        <v>538</v>
      </c>
      <c r="T35" s="4">
        <v>601</v>
      </c>
      <c r="U35" s="4">
        <v>642</v>
      </c>
      <c r="V35" s="4">
        <v>596</v>
      </c>
      <c r="W35" s="4">
        <v>595</v>
      </c>
      <c r="X35" s="4">
        <v>743</v>
      </c>
      <c r="Y35" s="4">
        <v>799</v>
      </c>
      <c r="Z35" s="4">
        <v>1014</v>
      </c>
      <c r="AA35" s="4">
        <v>958</v>
      </c>
      <c r="AB35" s="4">
        <v>958</v>
      </c>
      <c r="AC35" s="4">
        <v>958</v>
      </c>
      <c r="AD35" s="4">
        <v>975</v>
      </c>
      <c r="AE35" s="4">
        <v>1574</v>
      </c>
      <c r="AF35" s="4">
        <v>1568</v>
      </c>
      <c r="AG35" s="4">
        <v>1956</v>
      </c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2:45" ht="13.5" thickBot="1" x14ac:dyDescent="0.3">
      <c r="B36" s="16" t="s">
        <v>400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76</v>
      </c>
      <c r="W36" s="4">
        <v>595</v>
      </c>
      <c r="X36" s="4">
        <v>0</v>
      </c>
      <c r="Y36" s="4">
        <v>-47</v>
      </c>
      <c r="Z36" s="4">
        <v>0</v>
      </c>
      <c r="AA36" s="4">
        <v>29</v>
      </c>
      <c r="AB36" s="4">
        <v>0</v>
      </c>
      <c r="AC36" s="4">
        <v>0</v>
      </c>
      <c r="AD36" s="4">
        <v>0</v>
      </c>
      <c r="AE36" s="4">
        <v>29</v>
      </c>
      <c r="AF36" s="4">
        <v>-29</v>
      </c>
      <c r="AG36" s="4">
        <v>0</v>
      </c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2318-06F0-416E-BB00-655A74180BA6}">
  <sheetPr codeName="Arkusz98">
    <tabColor rgb="FF002060"/>
  </sheetPr>
  <dimension ref="A1:AV36"/>
  <sheetViews>
    <sheetView workbookViewId="0">
      <selection activeCell="B7" sqref="B6:B7"/>
    </sheetView>
  </sheetViews>
  <sheetFormatPr defaultColWidth="9.140625" defaultRowHeight="12.75" x14ac:dyDescent="0.25"/>
  <cols>
    <col min="1" max="1" width="2.5703125" style="2" customWidth="1"/>
    <col min="2" max="2" width="63" style="1" customWidth="1"/>
    <col min="3" max="3" width="11.140625" style="32" customWidth="1"/>
    <col min="4" max="31" width="11.140625" style="1" customWidth="1"/>
    <col min="32" max="33" width="10.42578125" style="1" customWidth="1"/>
    <col min="34" max="16384" width="9.140625" style="1"/>
  </cols>
  <sheetData>
    <row r="1" spans="1:48" s="2" customFormat="1" x14ac:dyDescent="0.25">
      <c r="C1" s="35" t="s">
        <v>203</v>
      </c>
      <c r="D1" s="29" t="s">
        <v>204</v>
      </c>
      <c r="E1" s="29" t="s">
        <v>205</v>
      </c>
      <c r="F1" s="29" t="s">
        <v>206</v>
      </c>
      <c r="G1" s="29" t="s">
        <v>207</v>
      </c>
      <c r="H1" s="29" t="s">
        <v>208</v>
      </c>
      <c r="I1" s="29" t="s">
        <v>209</v>
      </c>
      <c r="J1" s="29" t="s">
        <v>210</v>
      </c>
      <c r="K1" s="29" t="s">
        <v>211</v>
      </c>
      <c r="L1" s="29" t="s">
        <v>212</v>
      </c>
      <c r="M1" s="29" t="s">
        <v>213</v>
      </c>
      <c r="N1" s="29" t="s">
        <v>214</v>
      </c>
      <c r="O1" s="29" t="s">
        <v>215</v>
      </c>
      <c r="P1" s="29" t="s">
        <v>216</v>
      </c>
      <c r="Q1" s="29" t="s">
        <v>217</v>
      </c>
      <c r="R1" s="29" t="s">
        <v>218</v>
      </c>
      <c r="S1" s="29" t="s">
        <v>219</v>
      </c>
      <c r="T1" s="29" t="s">
        <v>220</v>
      </c>
      <c r="U1" s="29" t="s">
        <v>221</v>
      </c>
      <c r="V1" s="29" t="s">
        <v>222</v>
      </c>
      <c r="W1" s="29" t="s">
        <v>223</v>
      </c>
      <c r="X1" s="29" t="s">
        <v>224</v>
      </c>
      <c r="Y1" s="29" t="s">
        <v>225</v>
      </c>
      <c r="Z1" s="29" t="s">
        <v>226</v>
      </c>
      <c r="AA1" s="29" t="s">
        <v>227</v>
      </c>
      <c r="AB1" s="29" t="s">
        <v>228</v>
      </c>
      <c r="AC1" s="29" t="s">
        <v>229</v>
      </c>
      <c r="AD1" s="29" t="s">
        <v>229</v>
      </c>
      <c r="AE1" s="29" t="s">
        <v>249</v>
      </c>
    </row>
    <row r="2" spans="1:48" ht="12.75" customHeight="1" x14ac:dyDescent="0.25">
      <c r="B2" s="53" t="s">
        <v>375</v>
      </c>
      <c r="C2" s="36" t="s">
        <v>268</v>
      </c>
      <c r="D2" s="45" t="s">
        <v>268</v>
      </c>
      <c r="E2" s="45" t="s">
        <v>268</v>
      </c>
      <c r="F2" s="45" t="s">
        <v>268</v>
      </c>
      <c r="G2" s="45" t="s">
        <v>268</v>
      </c>
      <c r="H2" s="45" t="s">
        <v>268</v>
      </c>
      <c r="I2" s="45" t="s">
        <v>268</v>
      </c>
      <c r="J2" s="45" t="s">
        <v>268</v>
      </c>
      <c r="K2" s="45" t="s">
        <v>268</v>
      </c>
      <c r="L2" s="45" t="s">
        <v>268</v>
      </c>
      <c r="M2" s="45" t="s">
        <v>268</v>
      </c>
      <c r="N2" s="45" t="s">
        <v>268</v>
      </c>
      <c r="O2" s="45" t="s">
        <v>268</v>
      </c>
      <c r="P2" s="45" t="s">
        <v>268</v>
      </c>
      <c r="Q2" s="45" t="s">
        <v>268</v>
      </c>
      <c r="R2" s="45" t="s">
        <v>268</v>
      </c>
      <c r="S2" s="45" t="s">
        <v>268</v>
      </c>
      <c r="T2" s="45" t="s">
        <v>268</v>
      </c>
      <c r="U2" s="45" t="s">
        <v>268</v>
      </c>
      <c r="V2" s="45" t="s">
        <v>268</v>
      </c>
      <c r="W2" s="45" t="s">
        <v>268</v>
      </c>
      <c r="X2" s="45" t="s">
        <v>268</v>
      </c>
      <c r="Y2" s="45" t="s">
        <v>268</v>
      </c>
      <c r="Z2" s="45" t="s">
        <v>268</v>
      </c>
      <c r="AA2" s="45" t="s">
        <v>268</v>
      </c>
      <c r="AB2" s="45" t="s">
        <v>268</v>
      </c>
      <c r="AC2" s="45" t="s">
        <v>268</v>
      </c>
      <c r="AD2" s="45" t="s">
        <v>268</v>
      </c>
      <c r="AE2" s="45" t="s">
        <v>268</v>
      </c>
      <c r="AF2" s="45" t="s">
        <v>268</v>
      </c>
      <c r="AG2" s="45" t="s">
        <v>268</v>
      </c>
    </row>
    <row r="3" spans="1:48" ht="38.25" x14ac:dyDescent="0.25">
      <c r="B3" s="56"/>
      <c r="C3" s="37" t="s">
        <v>134</v>
      </c>
      <c r="D3" s="9" t="s">
        <v>135</v>
      </c>
      <c r="E3" s="9" t="s">
        <v>136</v>
      </c>
      <c r="F3" s="9" t="s">
        <v>133</v>
      </c>
      <c r="G3" s="9" t="s">
        <v>157</v>
      </c>
      <c r="H3" s="9" t="s">
        <v>158</v>
      </c>
      <c r="I3" s="9" t="s">
        <v>159</v>
      </c>
      <c r="J3" s="9" t="s">
        <v>160</v>
      </c>
      <c r="K3" s="9" t="s">
        <v>161</v>
      </c>
      <c r="L3" s="9" t="s">
        <v>162</v>
      </c>
      <c r="M3" s="9" t="s">
        <v>163</v>
      </c>
      <c r="N3" s="9" t="s">
        <v>164</v>
      </c>
      <c r="O3" s="9" t="s">
        <v>165</v>
      </c>
      <c r="P3" s="9" t="s">
        <v>166</v>
      </c>
      <c r="Q3" s="9" t="s">
        <v>167</v>
      </c>
      <c r="R3" s="9" t="s">
        <v>168</v>
      </c>
      <c r="S3" s="9" t="s">
        <v>169</v>
      </c>
      <c r="T3" s="9" t="s">
        <v>170</v>
      </c>
      <c r="U3" s="9" t="s">
        <v>171</v>
      </c>
      <c r="V3" s="9" t="s">
        <v>230</v>
      </c>
      <c r="W3" s="9" t="s">
        <v>196</v>
      </c>
      <c r="X3" s="9" t="s">
        <v>231</v>
      </c>
      <c r="Y3" s="9" t="s">
        <v>232</v>
      </c>
      <c r="Z3" s="9" t="s">
        <v>233</v>
      </c>
      <c r="AA3" s="9" t="s">
        <v>200</v>
      </c>
      <c r="AB3" s="9" t="s">
        <v>234</v>
      </c>
      <c r="AC3" s="9" t="s">
        <v>235</v>
      </c>
      <c r="AD3" s="9" t="s">
        <v>247</v>
      </c>
      <c r="AE3" s="9" t="s">
        <v>250</v>
      </c>
      <c r="AF3" s="9" t="s">
        <v>252</v>
      </c>
      <c r="AG3" s="9" t="s">
        <v>256</v>
      </c>
    </row>
    <row r="4" spans="1:48" ht="13.5" thickBot="1" x14ac:dyDescent="0.3">
      <c r="A4" s="5" t="s">
        <v>0</v>
      </c>
      <c r="B4" s="16" t="s">
        <v>376</v>
      </c>
      <c r="C4" s="17">
        <v>6295</v>
      </c>
      <c r="D4" s="17">
        <v>14860</v>
      </c>
      <c r="E4" s="17">
        <v>21595</v>
      </c>
      <c r="F4" s="17">
        <v>27180</v>
      </c>
      <c r="G4" s="17">
        <v>9059</v>
      </c>
      <c r="H4" s="17">
        <v>18862</v>
      </c>
      <c r="I4" s="17">
        <v>28197</v>
      </c>
      <c r="J4" s="17">
        <v>37416</v>
      </c>
      <c r="K4" s="17">
        <v>11457</v>
      </c>
      <c r="L4" s="17">
        <v>19903</v>
      </c>
      <c r="M4" s="17">
        <v>31817</v>
      </c>
      <c r="N4" s="17">
        <v>42889</v>
      </c>
      <c r="O4" s="17">
        <v>12403</v>
      </c>
      <c r="P4" s="17">
        <v>26299</v>
      </c>
      <c r="Q4" s="17">
        <v>39187</v>
      </c>
      <c r="R4" s="17">
        <v>53451</v>
      </c>
      <c r="S4" s="17">
        <v>14582</v>
      </c>
      <c r="T4" s="17">
        <v>32593</v>
      </c>
      <c r="U4" s="17">
        <v>49244</v>
      </c>
      <c r="V4" s="17">
        <v>71497</v>
      </c>
      <c r="W4" s="17">
        <v>11727.78109</v>
      </c>
      <c r="X4" s="17">
        <v>32035</v>
      </c>
      <c r="Y4" s="17">
        <v>48318</v>
      </c>
      <c r="Z4" s="17">
        <v>68611</v>
      </c>
      <c r="AA4" s="17">
        <v>17041</v>
      </c>
      <c r="AB4" s="17">
        <v>35436</v>
      </c>
      <c r="AC4" s="17">
        <v>52641</v>
      </c>
      <c r="AD4" s="17">
        <v>74847</v>
      </c>
      <c r="AE4" s="17">
        <v>15709</v>
      </c>
      <c r="AF4" s="17">
        <v>38426</v>
      </c>
      <c r="AG4" s="17">
        <v>54090</v>
      </c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ht="13.5" thickBot="1" x14ac:dyDescent="0.3">
      <c r="A5" s="6" t="s">
        <v>1</v>
      </c>
      <c r="B5" s="3" t="s">
        <v>377</v>
      </c>
      <c r="C5" s="4">
        <v>6062</v>
      </c>
      <c r="D5" s="4">
        <v>14600</v>
      </c>
      <c r="E5" s="4">
        <v>21281</v>
      </c>
      <c r="F5" s="4">
        <v>26700</v>
      </c>
      <c r="G5" s="4">
        <v>8955</v>
      </c>
      <c r="H5" s="4">
        <v>18569</v>
      </c>
      <c r="I5" s="4">
        <v>27670</v>
      </c>
      <c r="J5" s="4">
        <v>36848</v>
      </c>
      <c r="K5" s="4">
        <v>11393</v>
      </c>
      <c r="L5" s="4">
        <v>19530</v>
      </c>
      <c r="M5" s="4">
        <v>31300</v>
      </c>
      <c r="N5" s="4">
        <v>41640</v>
      </c>
      <c r="O5" s="4">
        <v>9376</v>
      </c>
      <c r="P5" s="4">
        <v>22333</v>
      </c>
      <c r="Q5" s="4">
        <v>33786</v>
      </c>
      <c r="R5" s="4">
        <v>46823</v>
      </c>
      <c r="S5" s="4">
        <v>14205</v>
      </c>
      <c r="T5" s="4">
        <v>31636</v>
      </c>
      <c r="U5" s="4">
        <v>48170</v>
      </c>
      <c r="V5" s="4">
        <v>69428</v>
      </c>
      <c r="W5" s="4">
        <v>11330.70485</v>
      </c>
      <c r="X5" s="4">
        <v>30368</v>
      </c>
      <c r="Y5" s="4">
        <v>45598</v>
      </c>
      <c r="Z5" s="4">
        <v>64250</v>
      </c>
      <c r="AA5" s="4">
        <v>16231</v>
      </c>
      <c r="AB5" s="4">
        <v>34034</v>
      </c>
      <c r="AC5" s="4">
        <v>50399</v>
      </c>
      <c r="AD5" s="4">
        <v>71942</v>
      </c>
      <c r="AE5" s="4">
        <v>15194</v>
      </c>
      <c r="AF5" s="4">
        <v>37619</v>
      </c>
      <c r="AG5" s="4">
        <v>52621</v>
      </c>
      <c r="AH5" s="7"/>
      <c r="AI5" s="7"/>
      <c r="AJ5" s="7"/>
      <c r="AK5" s="7"/>
      <c r="AL5" s="7"/>
      <c r="AM5" s="7"/>
      <c r="AN5" s="7"/>
      <c r="AO5" s="7"/>
    </row>
    <row r="6" spans="1:48" ht="13.5" thickBot="1" x14ac:dyDescent="0.3">
      <c r="A6" s="5" t="s">
        <v>2</v>
      </c>
      <c r="B6" s="3" t="s">
        <v>378</v>
      </c>
      <c r="C6" s="4">
        <v>195</v>
      </c>
      <c r="D6" s="4">
        <v>222</v>
      </c>
      <c r="E6" s="4">
        <v>249</v>
      </c>
      <c r="F6" s="4">
        <v>398</v>
      </c>
      <c r="G6" s="4">
        <v>102</v>
      </c>
      <c r="H6" s="4">
        <v>285</v>
      </c>
      <c r="I6" s="4">
        <v>450</v>
      </c>
      <c r="J6" s="4">
        <v>491</v>
      </c>
      <c r="K6" s="4">
        <v>62</v>
      </c>
      <c r="L6" s="4">
        <v>369</v>
      </c>
      <c r="M6" s="4">
        <v>443</v>
      </c>
      <c r="N6" s="4">
        <v>1173</v>
      </c>
      <c r="O6" s="4">
        <v>3026</v>
      </c>
      <c r="P6" s="4">
        <v>3883</v>
      </c>
      <c r="Q6" s="4">
        <v>5315</v>
      </c>
      <c r="R6" s="4">
        <v>6536</v>
      </c>
      <c r="S6" s="4">
        <v>377</v>
      </c>
      <c r="T6" s="4">
        <v>911</v>
      </c>
      <c r="U6" s="4">
        <v>1027</v>
      </c>
      <c r="V6" s="4">
        <v>2023</v>
      </c>
      <c r="W6" s="4">
        <v>397.07623999999998</v>
      </c>
      <c r="X6" s="4">
        <v>1667</v>
      </c>
      <c r="Y6" s="4">
        <v>2478</v>
      </c>
      <c r="Z6" s="4">
        <v>3980</v>
      </c>
      <c r="AA6" s="4">
        <v>763</v>
      </c>
      <c r="AB6" s="4">
        <v>1355</v>
      </c>
      <c r="AC6" s="4">
        <v>1917</v>
      </c>
      <c r="AD6" s="4">
        <v>2581</v>
      </c>
      <c r="AE6" s="4">
        <v>460</v>
      </c>
      <c r="AF6" s="4">
        <v>753</v>
      </c>
      <c r="AG6" s="4">
        <v>1411</v>
      </c>
      <c r="AH6" s="7"/>
      <c r="AI6" s="7"/>
      <c r="AJ6" s="7"/>
      <c r="AK6" s="7"/>
      <c r="AL6" s="7"/>
      <c r="AM6" s="7"/>
      <c r="AN6" s="7"/>
      <c r="AO6" s="7"/>
    </row>
    <row r="7" spans="1:48" ht="13.5" thickBot="1" x14ac:dyDescent="0.3">
      <c r="A7" s="5" t="s">
        <v>3</v>
      </c>
      <c r="B7" s="3" t="s">
        <v>379</v>
      </c>
      <c r="C7" s="4">
        <v>38</v>
      </c>
      <c r="D7" s="4">
        <v>38</v>
      </c>
      <c r="E7" s="4">
        <v>65</v>
      </c>
      <c r="F7" s="4">
        <v>82</v>
      </c>
      <c r="G7" s="4">
        <v>2</v>
      </c>
      <c r="H7" s="4">
        <v>8</v>
      </c>
      <c r="I7" s="4">
        <v>77</v>
      </c>
      <c r="J7" s="4">
        <v>78</v>
      </c>
      <c r="K7" s="4">
        <v>2</v>
      </c>
      <c r="L7" s="4">
        <v>4</v>
      </c>
      <c r="M7" s="4">
        <v>75</v>
      </c>
      <c r="N7" s="4">
        <v>76</v>
      </c>
      <c r="O7" s="4">
        <v>2</v>
      </c>
      <c r="P7" s="4">
        <v>83</v>
      </c>
      <c r="Q7" s="4">
        <v>86</v>
      </c>
      <c r="R7" s="4">
        <v>92</v>
      </c>
      <c r="S7" s="4">
        <v>0</v>
      </c>
      <c r="T7" s="4">
        <v>46</v>
      </c>
      <c r="U7" s="4">
        <v>46</v>
      </c>
      <c r="V7" s="4">
        <v>46</v>
      </c>
      <c r="W7" s="4">
        <v>0</v>
      </c>
      <c r="X7" s="4">
        <v>0</v>
      </c>
      <c r="Y7" s="4">
        <v>243</v>
      </c>
      <c r="Z7" s="4">
        <v>381</v>
      </c>
      <c r="AA7" s="4">
        <v>47</v>
      </c>
      <c r="AB7" s="4">
        <v>47</v>
      </c>
      <c r="AC7" s="4">
        <v>324</v>
      </c>
      <c r="AD7" s="4">
        <v>324</v>
      </c>
      <c r="AE7" s="4">
        <v>55</v>
      </c>
      <c r="AF7" s="4">
        <v>55</v>
      </c>
      <c r="AG7" s="4">
        <v>58</v>
      </c>
      <c r="AH7" s="7"/>
      <c r="AI7" s="7"/>
      <c r="AJ7" s="7"/>
      <c r="AK7" s="7"/>
      <c r="AL7" s="7"/>
      <c r="AM7" s="7"/>
      <c r="AN7" s="7"/>
      <c r="AO7" s="7"/>
    </row>
    <row r="8" spans="1:48" ht="13.5" thickBot="1" x14ac:dyDescent="0.3">
      <c r="A8" s="5" t="s">
        <v>4</v>
      </c>
      <c r="B8" s="16" t="s">
        <v>380</v>
      </c>
      <c r="C8" s="17">
        <v>2212</v>
      </c>
      <c r="D8" s="17">
        <v>5373</v>
      </c>
      <c r="E8" s="17">
        <v>8203</v>
      </c>
      <c r="F8" s="17">
        <v>11317</v>
      </c>
      <c r="G8" s="17">
        <v>3669</v>
      </c>
      <c r="H8" s="17">
        <v>7777</v>
      </c>
      <c r="I8" s="17">
        <v>12005</v>
      </c>
      <c r="J8" s="17">
        <v>16936</v>
      </c>
      <c r="K8" s="17">
        <v>4126</v>
      </c>
      <c r="L8" s="17">
        <v>7652</v>
      </c>
      <c r="M8" s="17">
        <v>11964</v>
      </c>
      <c r="N8" s="17">
        <v>15875</v>
      </c>
      <c r="O8" s="17">
        <v>4785</v>
      </c>
      <c r="P8" s="17">
        <v>9319</v>
      </c>
      <c r="Q8" s="17">
        <v>14419</v>
      </c>
      <c r="R8" s="17">
        <v>17836</v>
      </c>
      <c r="S8" s="17">
        <v>5221</v>
      </c>
      <c r="T8" s="17">
        <v>11733</v>
      </c>
      <c r="U8" s="17">
        <v>16794</v>
      </c>
      <c r="V8" s="17">
        <v>26389</v>
      </c>
      <c r="W8" s="17">
        <v>3100.8016500000003</v>
      </c>
      <c r="X8" s="17">
        <v>13154</v>
      </c>
      <c r="Y8" s="17">
        <v>21257</v>
      </c>
      <c r="Z8" s="17">
        <v>33477</v>
      </c>
      <c r="AA8" s="17">
        <v>8060</v>
      </c>
      <c r="AB8" s="17">
        <v>17512</v>
      </c>
      <c r="AC8" s="17">
        <v>26003</v>
      </c>
      <c r="AD8" s="17">
        <v>37948</v>
      </c>
      <c r="AE8" s="17">
        <v>8124</v>
      </c>
      <c r="AF8" s="17">
        <v>19969</v>
      </c>
      <c r="AG8" s="17">
        <v>29511</v>
      </c>
      <c r="AH8" s="7"/>
      <c r="AI8" s="7"/>
      <c r="AJ8" s="7"/>
      <c r="AK8" s="7"/>
      <c r="AL8" s="7"/>
      <c r="AM8" s="7"/>
      <c r="AN8" s="7"/>
      <c r="AO8" s="7"/>
    </row>
    <row r="9" spans="1:48" ht="13.5" thickBot="1" x14ac:dyDescent="0.3">
      <c r="A9" s="5" t="s">
        <v>5</v>
      </c>
      <c r="B9" s="3" t="s">
        <v>381</v>
      </c>
      <c r="C9" s="4">
        <v>2211</v>
      </c>
      <c r="D9" s="4">
        <v>5372</v>
      </c>
      <c r="E9" s="4">
        <v>8181</v>
      </c>
      <c r="F9" s="4">
        <v>11285</v>
      </c>
      <c r="G9" s="4">
        <v>3669</v>
      </c>
      <c r="H9" s="4">
        <v>7775</v>
      </c>
      <c r="I9" s="4">
        <v>12002</v>
      </c>
      <c r="J9" s="4">
        <v>16933</v>
      </c>
      <c r="K9" s="4">
        <v>4125</v>
      </c>
      <c r="L9" s="4">
        <v>7650</v>
      </c>
      <c r="M9" s="4">
        <v>11962</v>
      </c>
      <c r="N9" s="4">
        <v>15874</v>
      </c>
      <c r="O9" s="4">
        <v>4784</v>
      </c>
      <c r="P9" s="4">
        <v>9319</v>
      </c>
      <c r="Q9" s="4">
        <v>14417</v>
      </c>
      <c r="R9" s="4">
        <v>17833</v>
      </c>
      <c r="S9" s="4">
        <v>5221</v>
      </c>
      <c r="T9" s="4">
        <v>11733</v>
      </c>
      <c r="U9" s="4">
        <v>16794</v>
      </c>
      <c r="V9" s="4">
        <v>26389</v>
      </c>
      <c r="W9" s="4">
        <v>3100.8016500000003</v>
      </c>
      <c r="X9" s="4">
        <v>13154</v>
      </c>
      <c r="Y9" s="4">
        <v>21257</v>
      </c>
      <c r="Z9" s="4">
        <v>33477</v>
      </c>
      <c r="AA9" s="4">
        <v>8060</v>
      </c>
      <c r="AB9" s="4">
        <v>17512</v>
      </c>
      <c r="AC9" s="4">
        <v>25947</v>
      </c>
      <c r="AD9" s="4">
        <v>37892</v>
      </c>
      <c r="AE9" s="4">
        <v>8068</v>
      </c>
      <c r="AF9" s="4">
        <v>19913.45203</v>
      </c>
      <c r="AG9" s="4">
        <v>29456</v>
      </c>
      <c r="AH9" s="7"/>
      <c r="AI9" s="7"/>
      <c r="AJ9" s="7"/>
      <c r="AK9" s="7"/>
      <c r="AL9" s="7"/>
      <c r="AM9" s="7"/>
      <c r="AN9" s="7"/>
      <c r="AO9" s="7"/>
    </row>
    <row r="10" spans="1:48" ht="13.5" thickBot="1" x14ac:dyDescent="0.3">
      <c r="A10" s="5" t="s">
        <v>6</v>
      </c>
      <c r="B10" s="3" t="s">
        <v>382</v>
      </c>
      <c r="C10" s="4">
        <v>1</v>
      </c>
      <c r="D10" s="4">
        <v>1</v>
      </c>
      <c r="E10" s="4">
        <v>22</v>
      </c>
      <c r="F10" s="4">
        <v>32</v>
      </c>
      <c r="G10" s="4">
        <v>0</v>
      </c>
      <c r="H10" s="4">
        <v>2</v>
      </c>
      <c r="I10" s="4">
        <v>3</v>
      </c>
      <c r="J10" s="4">
        <v>3</v>
      </c>
      <c r="K10" s="4">
        <v>1</v>
      </c>
      <c r="L10" s="4">
        <v>2</v>
      </c>
      <c r="M10" s="4">
        <v>2</v>
      </c>
      <c r="N10" s="4">
        <v>2</v>
      </c>
      <c r="O10" s="4">
        <v>1</v>
      </c>
      <c r="P10" s="4">
        <v>1</v>
      </c>
      <c r="Q10" s="4">
        <v>1</v>
      </c>
      <c r="R10" s="4">
        <v>3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56</v>
      </c>
      <c r="AD10" s="4">
        <v>56</v>
      </c>
      <c r="AE10" s="4">
        <v>56</v>
      </c>
      <c r="AF10" s="4">
        <v>55.547969999999999</v>
      </c>
      <c r="AG10" s="4">
        <v>56</v>
      </c>
      <c r="AH10" s="7"/>
      <c r="AI10" s="7"/>
      <c r="AJ10" s="7"/>
      <c r="AK10" s="7"/>
      <c r="AL10" s="7"/>
      <c r="AM10" s="7"/>
      <c r="AN10" s="7"/>
      <c r="AO10" s="7"/>
    </row>
    <row r="11" spans="1:48" ht="13.5" thickBot="1" x14ac:dyDescent="0.3">
      <c r="A11" s="5" t="s">
        <v>7</v>
      </c>
      <c r="B11" s="16" t="s">
        <v>383</v>
      </c>
      <c r="C11" s="17">
        <v>4083</v>
      </c>
      <c r="D11" s="17">
        <v>9487</v>
      </c>
      <c r="E11" s="17">
        <v>13392</v>
      </c>
      <c r="F11" s="17">
        <v>15863</v>
      </c>
      <c r="G11" s="17">
        <v>5390</v>
      </c>
      <c r="H11" s="17">
        <v>11085</v>
      </c>
      <c r="I11" s="17">
        <v>16192</v>
      </c>
      <c r="J11" s="17">
        <v>20481</v>
      </c>
      <c r="K11" s="17">
        <v>7330</v>
      </c>
      <c r="L11" s="17">
        <v>12251</v>
      </c>
      <c r="M11" s="17">
        <v>19853</v>
      </c>
      <c r="N11" s="17">
        <v>27013</v>
      </c>
      <c r="O11" s="17">
        <v>7618</v>
      </c>
      <c r="P11" s="17">
        <v>16980</v>
      </c>
      <c r="Q11" s="17">
        <v>24768</v>
      </c>
      <c r="R11" s="17">
        <v>35615</v>
      </c>
      <c r="S11" s="17">
        <v>9361</v>
      </c>
      <c r="T11" s="17">
        <v>20860</v>
      </c>
      <c r="U11" s="17">
        <v>32449</v>
      </c>
      <c r="V11" s="17">
        <v>45108</v>
      </c>
      <c r="W11" s="17">
        <v>8626.9794399999992</v>
      </c>
      <c r="X11" s="17">
        <v>18881</v>
      </c>
      <c r="Y11" s="17">
        <v>27061</v>
      </c>
      <c r="Z11" s="17">
        <v>35133</v>
      </c>
      <c r="AA11" s="17">
        <v>8981</v>
      </c>
      <c r="AB11" s="17">
        <v>17924</v>
      </c>
      <c r="AC11" s="17">
        <v>26638</v>
      </c>
      <c r="AD11" s="17">
        <v>36900</v>
      </c>
      <c r="AE11" s="17">
        <v>7585</v>
      </c>
      <c r="AF11" s="17">
        <v>18458</v>
      </c>
      <c r="AG11" s="17">
        <v>24579</v>
      </c>
      <c r="AH11" s="7"/>
      <c r="AI11" s="7"/>
      <c r="AJ11" s="7"/>
      <c r="AK11" s="7"/>
      <c r="AL11" s="7"/>
      <c r="AM11" s="7"/>
      <c r="AN11" s="7"/>
      <c r="AO11" s="7"/>
    </row>
    <row r="12" spans="1:48" ht="13.5" thickBot="1" x14ac:dyDescent="0.3">
      <c r="A12" s="5" t="s">
        <v>8</v>
      </c>
      <c r="B12" s="3" t="s">
        <v>384</v>
      </c>
      <c r="C12" s="4">
        <v>432</v>
      </c>
      <c r="D12" s="4">
        <v>963</v>
      </c>
      <c r="E12" s="4">
        <v>1275</v>
      </c>
      <c r="F12" s="4">
        <v>1622</v>
      </c>
      <c r="G12" s="4">
        <v>493</v>
      </c>
      <c r="H12" s="4">
        <v>995</v>
      </c>
      <c r="I12" s="4">
        <v>1553</v>
      </c>
      <c r="J12" s="4">
        <v>2151</v>
      </c>
      <c r="K12" s="4">
        <v>664</v>
      </c>
      <c r="L12" s="4">
        <v>1186</v>
      </c>
      <c r="M12" s="4">
        <v>1799</v>
      </c>
      <c r="N12" s="4">
        <v>2370</v>
      </c>
      <c r="O12" s="4">
        <v>551</v>
      </c>
      <c r="P12" s="4">
        <v>1344</v>
      </c>
      <c r="Q12" s="4">
        <v>2155</v>
      </c>
      <c r="R12" s="4">
        <v>3373</v>
      </c>
      <c r="S12" s="4">
        <v>743</v>
      </c>
      <c r="T12" s="4">
        <v>1635</v>
      </c>
      <c r="U12" s="4">
        <v>2528</v>
      </c>
      <c r="V12" s="4">
        <v>4348</v>
      </c>
      <c r="W12" s="4">
        <v>1945.9025900000001</v>
      </c>
      <c r="X12" s="4">
        <v>4333</v>
      </c>
      <c r="Y12" s="4">
        <v>6443</v>
      </c>
      <c r="Z12" s="4">
        <v>7798</v>
      </c>
      <c r="AA12" s="4">
        <v>2356</v>
      </c>
      <c r="AB12" s="4">
        <v>3929</v>
      </c>
      <c r="AC12" s="4">
        <v>5892</v>
      </c>
      <c r="AD12" s="4">
        <v>7644</v>
      </c>
      <c r="AE12" s="4">
        <v>1880</v>
      </c>
      <c r="AF12" s="4">
        <v>4109</v>
      </c>
      <c r="AG12" s="4">
        <v>5988</v>
      </c>
      <c r="AH12" s="7"/>
      <c r="AI12" s="7"/>
      <c r="AJ12" s="7"/>
      <c r="AK12" s="7"/>
      <c r="AL12" s="7"/>
      <c r="AM12" s="7"/>
      <c r="AN12" s="7"/>
      <c r="AO12" s="7"/>
    </row>
    <row r="13" spans="1:48" ht="13.5" thickBot="1" x14ac:dyDescent="0.3">
      <c r="A13" s="5" t="s">
        <v>9</v>
      </c>
      <c r="B13" s="3" t="s">
        <v>385</v>
      </c>
      <c r="C13" s="4">
        <v>1525</v>
      </c>
      <c r="D13" s="4">
        <v>3025</v>
      </c>
      <c r="E13" s="4">
        <v>4312</v>
      </c>
      <c r="F13" s="4">
        <v>5466</v>
      </c>
      <c r="G13" s="4">
        <v>1742</v>
      </c>
      <c r="H13" s="4">
        <v>4112</v>
      </c>
      <c r="I13" s="4">
        <v>5618</v>
      </c>
      <c r="J13" s="4">
        <v>7684</v>
      </c>
      <c r="K13" s="4">
        <v>2590</v>
      </c>
      <c r="L13" s="4">
        <v>5632</v>
      </c>
      <c r="M13" s="4">
        <v>8542</v>
      </c>
      <c r="N13" s="4">
        <v>12238</v>
      </c>
      <c r="O13" s="4">
        <v>4208</v>
      </c>
      <c r="P13" s="4">
        <v>8310</v>
      </c>
      <c r="Q13" s="4">
        <v>11625</v>
      </c>
      <c r="R13" s="4">
        <v>15855</v>
      </c>
      <c r="S13" s="4">
        <v>4414</v>
      </c>
      <c r="T13" s="4">
        <v>9621</v>
      </c>
      <c r="U13" s="4">
        <v>14479</v>
      </c>
      <c r="V13" s="4">
        <v>20017</v>
      </c>
      <c r="W13" s="4">
        <v>5729.5046500000008</v>
      </c>
      <c r="X13" s="4">
        <v>11748</v>
      </c>
      <c r="Y13" s="4">
        <v>16344</v>
      </c>
      <c r="Z13" s="4">
        <v>19550</v>
      </c>
      <c r="AA13" s="4">
        <v>4328</v>
      </c>
      <c r="AB13" s="4">
        <v>8998</v>
      </c>
      <c r="AC13" s="4">
        <v>13748</v>
      </c>
      <c r="AD13" s="4">
        <v>18467</v>
      </c>
      <c r="AE13" s="4">
        <v>5313</v>
      </c>
      <c r="AF13" s="4">
        <v>11858</v>
      </c>
      <c r="AG13" s="4">
        <v>18196</v>
      </c>
      <c r="AH13" s="7"/>
      <c r="AI13" s="7"/>
      <c r="AJ13" s="7"/>
      <c r="AK13" s="7"/>
      <c r="AL13" s="7"/>
      <c r="AM13" s="7"/>
      <c r="AN13" s="7"/>
      <c r="AO13" s="7"/>
    </row>
    <row r="14" spans="1:48" ht="13.5" thickBot="1" x14ac:dyDescent="0.3">
      <c r="A14" s="5" t="s">
        <v>10</v>
      </c>
      <c r="B14" s="3" t="s">
        <v>386</v>
      </c>
      <c r="C14" s="4">
        <v>566</v>
      </c>
      <c r="D14" s="4">
        <v>1226</v>
      </c>
      <c r="E14" s="4">
        <v>1709</v>
      </c>
      <c r="F14" s="4">
        <v>2306</v>
      </c>
      <c r="G14" s="4">
        <v>554</v>
      </c>
      <c r="H14" s="4">
        <v>1408</v>
      </c>
      <c r="I14" s="4">
        <v>2057</v>
      </c>
      <c r="J14" s="4">
        <v>2775</v>
      </c>
      <c r="K14" s="4">
        <v>446</v>
      </c>
      <c r="L14" s="4">
        <v>1025</v>
      </c>
      <c r="M14" s="4">
        <v>1645</v>
      </c>
      <c r="N14" s="4">
        <v>2678</v>
      </c>
      <c r="O14" s="4">
        <v>1181</v>
      </c>
      <c r="P14" s="4">
        <v>2177</v>
      </c>
      <c r="Q14" s="4">
        <v>3009</v>
      </c>
      <c r="R14" s="4">
        <v>4417</v>
      </c>
      <c r="S14" s="4">
        <v>1422</v>
      </c>
      <c r="T14" s="4">
        <v>2816</v>
      </c>
      <c r="U14" s="4">
        <v>4332</v>
      </c>
      <c r="V14" s="4">
        <v>5902</v>
      </c>
      <c r="W14" s="4">
        <v>1756.3199600000003</v>
      </c>
      <c r="X14" s="4">
        <v>4014</v>
      </c>
      <c r="Y14" s="4">
        <v>6193</v>
      </c>
      <c r="Z14" s="4">
        <v>8270</v>
      </c>
      <c r="AA14" s="4">
        <v>2186</v>
      </c>
      <c r="AB14" s="4">
        <v>3885</v>
      </c>
      <c r="AC14" s="4">
        <v>5582</v>
      </c>
      <c r="AD14" s="4">
        <v>7526</v>
      </c>
      <c r="AE14" s="4">
        <v>2400</v>
      </c>
      <c r="AF14" s="4">
        <v>4771</v>
      </c>
      <c r="AG14" s="4">
        <v>7511</v>
      </c>
      <c r="AH14" s="7"/>
      <c r="AI14" s="7"/>
      <c r="AJ14" s="7"/>
      <c r="AK14" s="7"/>
      <c r="AL14" s="7"/>
      <c r="AM14" s="7"/>
      <c r="AN14" s="7"/>
      <c r="AO14" s="7"/>
    </row>
    <row r="15" spans="1:48" ht="13.5" thickBot="1" x14ac:dyDescent="0.3">
      <c r="A15" s="5" t="s">
        <v>11</v>
      </c>
      <c r="B15" s="3" t="s">
        <v>387</v>
      </c>
      <c r="C15" s="4">
        <v>206</v>
      </c>
      <c r="D15" s="4">
        <v>472</v>
      </c>
      <c r="E15" s="4">
        <v>558</v>
      </c>
      <c r="F15" s="4">
        <v>1330</v>
      </c>
      <c r="G15" s="4">
        <v>159</v>
      </c>
      <c r="H15" s="4">
        <v>598</v>
      </c>
      <c r="I15" s="4">
        <v>693</v>
      </c>
      <c r="J15" s="4">
        <v>653</v>
      </c>
      <c r="K15" s="4">
        <v>351</v>
      </c>
      <c r="L15" s="4">
        <v>448</v>
      </c>
      <c r="M15" s="4">
        <v>781</v>
      </c>
      <c r="N15" s="4">
        <v>1067</v>
      </c>
      <c r="O15" s="4">
        <v>56</v>
      </c>
      <c r="P15" s="4">
        <v>111</v>
      </c>
      <c r="Q15" s="4">
        <v>311</v>
      </c>
      <c r="R15" s="4">
        <v>573</v>
      </c>
      <c r="S15" s="4">
        <v>423</v>
      </c>
      <c r="T15" s="4">
        <v>662</v>
      </c>
      <c r="U15" s="4">
        <v>805</v>
      </c>
      <c r="V15" s="4">
        <v>1920</v>
      </c>
      <c r="W15" s="4">
        <v>1152.2758200000001</v>
      </c>
      <c r="X15" s="4">
        <v>1482</v>
      </c>
      <c r="Y15" s="4">
        <v>2133</v>
      </c>
      <c r="Z15" s="4">
        <v>2893</v>
      </c>
      <c r="AA15" s="4">
        <v>439</v>
      </c>
      <c r="AB15" s="4">
        <v>1313</v>
      </c>
      <c r="AC15" s="4">
        <v>2014</v>
      </c>
      <c r="AD15" s="4">
        <v>5906</v>
      </c>
      <c r="AE15" s="4">
        <v>2197</v>
      </c>
      <c r="AF15" s="4">
        <v>4278</v>
      </c>
      <c r="AG15" s="4">
        <v>6336</v>
      </c>
      <c r="AH15" s="7"/>
      <c r="AI15" s="7"/>
      <c r="AJ15" s="7"/>
      <c r="AK15" s="7"/>
      <c r="AL15" s="7"/>
      <c r="AM15" s="7"/>
      <c r="AN15" s="7"/>
      <c r="AO15" s="7"/>
    </row>
    <row r="16" spans="1:48" ht="13.5" thickBot="1" x14ac:dyDescent="0.3">
      <c r="A16" s="5" t="s">
        <v>12</v>
      </c>
      <c r="B16" s="3" t="s">
        <v>388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7"/>
      <c r="AI16" s="7"/>
      <c r="AJ16" s="7"/>
      <c r="AK16" s="7"/>
      <c r="AL16" s="7"/>
      <c r="AM16" s="7"/>
      <c r="AN16" s="7"/>
      <c r="AO16" s="7"/>
    </row>
    <row r="17" spans="1:41" ht="13.5" thickBot="1" x14ac:dyDescent="0.3">
      <c r="A17" s="5" t="s">
        <v>13</v>
      </c>
      <c r="B17" s="3" t="s">
        <v>389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7"/>
      <c r="AI17" s="7"/>
      <c r="AJ17" s="7"/>
      <c r="AK17" s="7"/>
      <c r="AL17" s="7"/>
      <c r="AM17" s="7"/>
      <c r="AN17" s="7"/>
      <c r="AO17" s="7"/>
    </row>
    <row r="18" spans="1:41" ht="13.5" thickBot="1" x14ac:dyDescent="0.3">
      <c r="A18" s="2" t="s">
        <v>14</v>
      </c>
      <c r="B18" s="16" t="s">
        <v>390</v>
      </c>
      <c r="C18" s="17">
        <v>2486</v>
      </c>
      <c r="D18" s="17">
        <v>6254</v>
      </c>
      <c r="E18" s="17">
        <v>8956</v>
      </c>
      <c r="F18" s="17">
        <v>9751</v>
      </c>
      <c r="G18" s="17">
        <v>3550</v>
      </c>
      <c r="H18" s="17">
        <v>6788</v>
      </c>
      <c r="I18" s="17">
        <v>10386</v>
      </c>
      <c r="J18" s="17">
        <v>12768</v>
      </c>
      <c r="K18" s="17">
        <v>4173</v>
      </c>
      <c r="L18" s="17">
        <v>6011</v>
      </c>
      <c r="M18" s="17">
        <v>10376</v>
      </c>
      <c r="N18" s="17">
        <v>14017</v>
      </c>
      <c r="O18" s="17">
        <v>3984</v>
      </c>
      <c r="P18" s="17">
        <v>9392</v>
      </c>
      <c r="Q18" s="17">
        <v>13686</v>
      </c>
      <c r="R18" s="17">
        <v>20231</v>
      </c>
      <c r="S18" s="17">
        <v>5203</v>
      </c>
      <c r="T18" s="17">
        <v>11758</v>
      </c>
      <c r="U18" s="17">
        <v>18970</v>
      </c>
      <c r="V18" s="17">
        <v>24725</v>
      </c>
      <c r="W18" s="17">
        <v>1555.6163399999987</v>
      </c>
      <c r="X18" s="17">
        <v>5332</v>
      </c>
      <c r="Y18" s="17">
        <v>8334</v>
      </c>
      <c r="Z18" s="17">
        <v>13163</v>
      </c>
      <c r="AA18" s="17">
        <v>4044</v>
      </c>
      <c r="AB18" s="17">
        <v>7569</v>
      </c>
      <c r="AC18" s="17">
        <v>10566</v>
      </c>
      <c r="AD18" s="17">
        <v>12409</v>
      </c>
      <c r="AE18" s="17">
        <v>596</v>
      </c>
      <c r="AF18" s="17">
        <v>2983</v>
      </c>
      <c r="AG18" s="17">
        <v>1570</v>
      </c>
      <c r="AH18" s="7"/>
      <c r="AI18" s="7"/>
      <c r="AJ18" s="7"/>
      <c r="AK18" s="7"/>
      <c r="AL18" s="7"/>
      <c r="AM18" s="7"/>
      <c r="AN18" s="7"/>
      <c r="AO18" s="7"/>
    </row>
    <row r="19" spans="1:41" ht="13.5" thickBot="1" x14ac:dyDescent="0.3">
      <c r="A19" s="5" t="s">
        <v>15</v>
      </c>
      <c r="B19" s="3" t="s">
        <v>391</v>
      </c>
      <c r="C19" s="4">
        <v>562</v>
      </c>
      <c r="D19" s="4">
        <v>395</v>
      </c>
      <c r="E19" s="4">
        <v>251</v>
      </c>
      <c r="F19" s="4">
        <v>66</v>
      </c>
      <c r="G19" s="4">
        <v>130</v>
      </c>
      <c r="H19" s="4">
        <v>605</v>
      </c>
      <c r="I19" s="4">
        <v>269</v>
      </c>
      <c r="J19" s="4">
        <v>332</v>
      </c>
      <c r="K19" s="4">
        <v>12</v>
      </c>
      <c r="L19" s="4">
        <v>90</v>
      </c>
      <c r="M19" s="4">
        <v>0</v>
      </c>
      <c r="N19" s="4">
        <v>148</v>
      </c>
      <c r="O19" s="4">
        <v>5</v>
      </c>
      <c r="P19" s="4">
        <v>5</v>
      </c>
      <c r="Q19" s="4">
        <v>10</v>
      </c>
      <c r="R19" s="4">
        <v>43</v>
      </c>
      <c r="S19" s="4">
        <v>32</v>
      </c>
      <c r="T19" s="4">
        <v>467</v>
      </c>
      <c r="U19" s="4">
        <v>154</v>
      </c>
      <c r="V19" s="4">
        <v>530</v>
      </c>
      <c r="W19" s="4">
        <v>0</v>
      </c>
      <c r="X19" s="4">
        <v>0</v>
      </c>
      <c r="Y19" s="4">
        <v>750</v>
      </c>
      <c r="Z19" s="4">
        <v>368</v>
      </c>
      <c r="AA19" s="4">
        <v>195</v>
      </c>
      <c r="AB19" s="4">
        <v>1969</v>
      </c>
      <c r="AC19" s="4">
        <v>719</v>
      </c>
      <c r="AD19" s="4">
        <v>2040</v>
      </c>
      <c r="AE19" s="4">
        <v>720</v>
      </c>
      <c r="AF19" s="4">
        <v>837</v>
      </c>
      <c r="AG19" s="4">
        <v>839</v>
      </c>
      <c r="AH19" s="7"/>
      <c r="AI19" s="7"/>
      <c r="AJ19" s="7"/>
      <c r="AK19" s="7"/>
      <c r="AL19" s="7"/>
      <c r="AM19" s="7"/>
      <c r="AN19" s="7"/>
      <c r="AO19" s="7"/>
    </row>
    <row r="20" spans="1:41" ht="13.5" thickBot="1" x14ac:dyDescent="0.3">
      <c r="A20" s="5" t="s">
        <v>16</v>
      </c>
      <c r="B20" s="3" t="s">
        <v>392</v>
      </c>
      <c r="C20" s="4">
        <v>578</v>
      </c>
      <c r="D20" s="4">
        <v>334</v>
      </c>
      <c r="E20" s="4">
        <v>76</v>
      </c>
      <c r="F20" s="4">
        <v>177</v>
      </c>
      <c r="G20" s="4">
        <v>34</v>
      </c>
      <c r="H20" s="4">
        <v>192</v>
      </c>
      <c r="I20" s="4">
        <v>51</v>
      </c>
      <c r="J20" s="4">
        <v>60</v>
      </c>
      <c r="K20" s="4">
        <v>50</v>
      </c>
      <c r="L20" s="4">
        <v>23</v>
      </c>
      <c r="M20" s="4">
        <v>552</v>
      </c>
      <c r="N20" s="4">
        <v>257</v>
      </c>
      <c r="O20" s="4">
        <v>1354</v>
      </c>
      <c r="P20" s="4">
        <v>1157</v>
      </c>
      <c r="Q20" s="4">
        <v>1655</v>
      </c>
      <c r="R20" s="4">
        <v>2177</v>
      </c>
      <c r="S20" s="4">
        <v>331</v>
      </c>
      <c r="T20" s="4">
        <v>330</v>
      </c>
      <c r="U20" s="4">
        <v>445</v>
      </c>
      <c r="V20" s="4">
        <v>842</v>
      </c>
      <c r="W20" s="4">
        <v>539.53170999999998</v>
      </c>
      <c r="X20" s="4">
        <v>511</v>
      </c>
      <c r="Y20" s="4">
        <v>2283</v>
      </c>
      <c r="Z20" s="4">
        <v>1330</v>
      </c>
      <c r="AA20" s="4">
        <v>1025</v>
      </c>
      <c r="AB20" s="4">
        <v>1236</v>
      </c>
      <c r="AC20" s="4">
        <v>1712</v>
      </c>
      <c r="AD20" s="4">
        <v>2115</v>
      </c>
      <c r="AE20" s="4">
        <v>849</v>
      </c>
      <c r="AF20" s="4">
        <v>1318</v>
      </c>
      <c r="AG20" s="4">
        <v>2115</v>
      </c>
      <c r="AH20" s="7"/>
      <c r="AI20" s="7"/>
      <c r="AJ20" s="7"/>
      <c r="AK20" s="7"/>
      <c r="AL20" s="7"/>
      <c r="AM20" s="7"/>
      <c r="AN20" s="7"/>
      <c r="AO20" s="7"/>
    </row>
    <row r="21" spans="1:41" ht="13.5" thickBot="1" x14ac:dyDescent="0.3">
      <c r="A21" s="5" t="s">
        <v>17</v>
      </c>
      <c r="B21" s="3" t="s">
        <v>393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7"/>
      <c r="AI21" s="7"/>
      <c r="AJ21" s="7"/>
      <c r="AK21" s="7"/>
      <c r="AL21" s="7"/>
      <c r="AM21" s="7"/>
      <c r="AN21" s="7"/>
      <c r="AO21" s="7"/>
    </row>
    <row r="22" spans="1:41" ht="13.5" thickBot="1" x14ac:dyDescent="0.3">
      <c r="A22" s="5" t="s">
        <v>18</v>
      </c>
      <c r="B22" s="16" t="s">
        <v>271</v>
      </c>
      <c r="C22" s="17">
        <v>2470</v>
      </c>
      <c r="D22" s="17">
        <v>6315</v>
      </c>
      <c r="E22" s="17">
        <v>9131</v>
      </c>
      <c r="F22" s="17">
        <v>9640</v>
      </c>
      <c r="G22" s="17">
        <v>3646</v>
      </c>
      <c r="H22" s="17">
        <v>7201</v>
      </c>
      <c r="I22" s="17">
        <v>10604</v>
      </c>
      <c r="J22" s="17">
        <v>13040</v>
      </c>
      <c r="K22" s="17">
        <v>4134</v>
      </c>
      <c r="L22" s="17">
        <v>6078</v>
      </c>
      <c r="M22" s="17">
        <v>9824</v>
      </c>
      <c r="N22" s="17">
        <v>13908</v>
      </c>
      <c r="O22" s="17">
        <v>2635</v>
      </c>
      <c r="P22" s="17">
        <v>8240</v>
      </c>
      <c r="Q22" s="17">
        <v>12041</v>
      </c>
      <c r="R22" s="17">
        <v>18096</v>
      </c>
      <c r="S22" s="17">
        <v>4905</v>
      </c>
      <c r="T22" s="17">
        <v>11894</v>
      </c>
      <c r="U22" s="17">
        <v>18679</v>
      </c>
      <c r="V22" s="17">
        <v>24413</v>
      </c>
      <c r="W22" s="17">
        <v>1016.0846299999987</v>
      </c>
      <c r="X22" s="17">
        <v>4821</v>
      </c>
      <c r="Y22" s="17">
        <v>6801</v>
      </c>
      <c r="Z22" s="17">
        <v>12201</v>
      </c>
      <c r="AA22" s="17">
        <v>3214</v>
      </c>
      <c r="AB22" s="17">
        <v>8302</v>
      </c>
      <c r="AC22" s="17">
        <v>9572</v>
      </c>
      <c r="AD22" s="17">
        <v>12333</v>
      </c>
      <c r="AE22" s="17">
        <v>467</v>
      </c>
      <c r="AF22" s="17">
        <v>2503</v>
      </c>
      <c r="AG22" s="17">
        <v>293</v>
      </c>
      <c r="AH22" s="7"/>
      <c r="AI22" s="7"/>
      <c r="AJ22" s="7"/>
      <c r="AK22" s="7"/>
      <c r="AL22" s="7"/>
      <c r="AM22" s="7"/>
      <c r="AN22" s="7"/>
      <c r="AO22" s="7"/>
    </row>
    <row r="23" spans="1:41" ht="13.5" thickBot="1" x14ac:dyDescent="0.3">
      <c r="A23" s="5" t="s">
        <v>19</v>
      </c>
      <c r="B23" s="3" t="s">
        <v>272</v>
      </c>
      <c r="C23" s="4">
        <v>24</v>
      </c>
      <c r="D23" s="4">
        <v>95</v>
      </c>
      <c r="E23" s="4">
        <v>109</v>
      </c>
      <c r="F23" s="4">
        <v>98</v>
      </c>
      <c r="G23" s="4">
        <v>7</v>
      </c>
      <c r="H23" s="4">
        <v>29</v>
      </c>
      <c r="I23" s="4">
        <v>30</v>
      </c>
      <c r="J23" s="4">
        <v>19</v>
      </c>
      <c r="K23" s="4">
        <v>0</v>
      </c>
      <c r="L23" s="4">
        <v>0</v>
      </c>
      <c r="M23" s="4">
        <v>23</v>
      </c>
      <c r="N23" s="4">
        <v>24</v>
      </c>
      <c r="O23" s="4">
        <v>10</v>
      </c>
      <c r="P23" s="4">
        <v>33</v>
      </c>
      <c r="Q23" s="4">
        <v>8</v>
      </c>
      <c r="R23" s="4">
        <v>9</v>
      </c>
      <c r="S23" s="4">
        <v>0</v>
      </c>
      <c r="T23" s="4">
        <v>0</v>
      </c>
      <c r="U23" s="4">
        <v>0</v>
      </c>
      <c r="V23" s="4">
        <v>0</v>
      </c>
      <c r="W23" s="33">
        <v>3</v>
      </c>
      <c r="X23" s="33">
        <v>22</v>
      </c>
      <c r="Y23" s="33">
        <v>46</v>
      </c>
      <c r="Z23" s="4">
        <v>82</v>
      </c>
      <c r="AA23" s="4">
        <v>17</v>
      </c>
      <c r="AB23" s="4">
        <v>48.841999999999999</v>
      </c>
      <c r="AC23" s="4">
        <v>89.006460000000004</v>
      </c>
      <c r="AD23" s="4">
        <v>109</v>
      </c>
      <c r="AE23" s="4">
        <v>22</v>
      </c>
      <c r="AF23" s="4">
        <v>39.017000000000003</v>
      </c>
      <c r="AG23" s="4">
        <v>49.262999999999998</v>
      </c>
      <c r="AH23" s="7"/>
      <c r="AI23" s="7"/>
      <c r="AJ23" s="7"/>
      <c r="AK23" s="7"/>
      <c r="AL23" s="7"/>
      <c r="AM23" s="7"/>
      <c r="AN23" s="7"/>
      <c r="AO23" s="7"/>
    </row>
    <row r="24" spans="1:41" ht="13.5" thickBot="1" x14ac:dyDescent="0.3">
      <c r="A24" s="5" t="s">
        <v>20</v>
      </c>
      <c r="B24" s="3" t="s">
        <v>289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-14460</v>
      </c>
      <c r="S24" s="4">
        <v>-490</v>
      </c>
      <c r="T24" s="4">
        <v>-517</v>
      </c>
      <c r="U24" s="4">
        <v>-2339</v>
      </c>
      <c r="V24" s="4">
        <v>-7935</v>
      </c>
      <c r="W24" s="4">
        <v>-2595</v>
      </c>
      <c r="X24" s="4">
        <v>-3482</v>
      </c>
      <c r="Y24" s="4">
        <v>-6276</v>
      </c>
      <c r="Z24" s="4">
        <v>383</v>
      </c>
      <c r="AA24" s="4">
        <v>497</v>
      </c>
      <c r="AB24" s="4">
        <v>771.98009000000002</v>
      </c>
      <c r="AC24" s="4">
        <v>502.99354</v>
      </c>
      <c r="AD24" s="4">
        <v>14166</v>
      </c>
      <c r="AE24" s="4">
        <v>16</v>
      </c>
      <c r="AF24" s="4">
        <v>73.833399999999997</v>
      </c>
      <c r="AG24" s="4">
        <v>347.38078000000002</v>
      </c>
      <c r="AH24" s="7"/>
      <c r="AI24" s="7"/>
      <c r="AJ24" s="7"/>
      <c r="AK24" s="7"/>
      <c r="AL24" s="7"/>
      <c r="AM24" s="7"/>
      <c r="AN24" s="7"/>
      <c r="AO24" s="7"/>
    </row>
    <row r="25" spans="1:41" ht="13.5" thickBot="1" x14ac:dyDescent="0.3">
      <c r="A25" s="5" t="s">
        <v>21</v>
      </c>
      <c r="B25" s="16" t="s">
        <v>394</v>
      </c>
      <c r="C25" s="17">
        <v>2445</v>
      </c>
      <c r="D25" s="17">
        <v>6220</v>
      </c>
      <c r="E25" s="17">
        <v>9022</v>
      </c>
      <c r="F25" s="17">
        <v>9542</v>
      </c>
      <c r="G25" s="17">
        <v>3639</v>
      </c>
      <c r="H25" s="17">
        <v>7172</v>
      </c>
      <c r="I25" s="17">
        <v>10574</v>
      </c>
      <c r="J25" s="17">
        <v>13021</v>
      </c>
      <c r="K25" s="17">
        <v>4134</v>
      </c>
      <c r="L25" s="17">
        <v>6078</v>
      </c>
      <c r="M25" s="17">
        <v>9801</v>
      </c>
      <c r="N25" s="17">
        <v>13884</v>
      </c>
      <c r="O25" s="17">
        <v>2625</v>
      </c>
      <c r="P25" s="17">
        <v>8207</v>
      </c>
      <c r="Q25" s="17">
        <v>12034</v>
      </c>
      <c r="R25" s="17">
        <v>32547</v>
      </c>
      <c r="S25" s="17">
        <v>5394</v>
      </c>
      <c r="T25" s="17">
        <v>12412</v>
      </c>
      <c r="U25" s="17">
        <v>21018</v>
      </c>
      <c r="V25" s="17">
        <v>32348</v>
      </c>
      <c r="W25" s="17">
        <v>3608.0846299999985</v>
      </c>
      <c r="X25" s="17">
        <v>8281</v>
      </c>
      <c r="Y25" s="17">
        <v>13031</v>
      </c>
      <c r="Z25" s="17">
        <v>11737</v>
      </c>
      <c r="AA25" s="17">
        <v>2700</v>
      </c>
      <c r="AB25" s="17">
        <v>7481.1779100000003</v>
      </c>
      <c r="AC25" s="17">
        <v>8980</v>
      </c>
      <c r="AD25" s="17">
        <v>-1943</v>
      </c>
      <c r="AE25" s="17">
        <v>429</v>
      </c>
      <c r="AF25" s="17">
        <v>2390.1496000000002</v>
      </c>
      <c r="AG25" s="17">
        <v>-103</v>
      </c>
      <c r="AH25" s="7"/>
      <c r="AI25" s="7"/>
      <c r="AJ25" s="7"/>
      <c r="AK25" s="7"/>
      <c r="AL25" s="7"/>
      <c r="AM25" s="7"/>
      <c r="AN25" s="7"/>
      <c r="AO25" s="7"/>
    </row>
    <row r="26" spans="1:41" ht="13.5" thickBot="1" x14ac:dyDescent="0.3">
      <c r="A26" s="5" t="s">
        <v>22</v>
      </c>
      <c r="B26" s="16" t="s">
        <v>395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7"/>
      <c r="AI26" s="7"/>
      <c r="AJ26" s="7"/>
      <c r="AK26" s="7"/>
      <c r="AL26" s="7"/>
      <c r="AM26" s="7"/>
      <c r="AN26" s="7"/>
      <c r="AO26" s="7"/>
    </row>
    <row r="27" spans="1:41" ht="13.5" thickBot="1" x14ac:dyDescent="0.3">
      <c r="A27" s="5" t="s">
        <v>23</v>
      </c>
      <c r="B27" s="16" t="s">
        <v>396</v>
      </c>
      <c r="C27" s="17">
        <v>2445</v>
      </c>
      <c r="D27" s="17">
        <v>6220</v>
      </c>
      <c r="E27" s="17">
        <v>9022</v>
      </c>
      <c r="F27" s="17">
        <v>9542</v>
      </c>
      <c r="G27" s="17">
        <v>3639</v>
      </c>
      <c r="H27" s="17">
        <v>7172</v>
      </c>
      <c r="I27" s="17">
        <v>10574</v>
      </c>
      <c r="J27" s="17">
        <v>13021</v>
      </c>
      <c r="K27" s="17">
        <v>4134</v>
      </c>
      <c r="L27" s="17">
        <v>6078</v>
      </c>
      <c r="M27" s="17">
        <v>9801</v>
      </c>
      <c r="N27" s="17">
        <v>13884</v>
      </c>
      <c r="O27" s="17">
        <v>2625</v>
      </c>
      <c r="P27" s="17">
        <v>8207</v>
      </c>
      <c r="Q27" s="17">
        <v>12034</v>
      </c>
      <c r="R27" s="17">
        <v>32547</v>
      </c>
      <c r="S27" s="17">
        <v>5394</v>
      </c>
      <c r="T27" s="17">
        <v>12412</v>
      </c>
      <c r="U27" s="17">
        <v>21018</v>
      </c>
      <c r="V27" s="17">
        <v>32348</v>
      </c>
      <c r="W27" s="17">
        <v>3608.0846299999985</v>
      </c>
      <c r="X27" s="17">
        <v>8281</v>
      </c>
      <c r="Y27" s="17">
        <v>13031</v>
      </c>
      <c r="Z27" s="17">
        <v>11737</v>
      </c>
      <c r="AA27" s="17">
        <v>2700</v>
      </c>
      <c r="AB27" s="17">
        <v>7481.1779100000003</v>
      </c>
      <c r="AC27" s="17">
        <v>8980</v>
      </c>
      <c r="AD27" s="17">
        <v>-1943</v>
      </c>
      <c r="AE27" s="17">
        <v>429</v>
      </c>
      <c r="AF27" s="17">
        <v>2390.1496000000002</v>
      </c>
      <c r="AG27" s="17">
        <v>-103</v>
      </c>
      <c r="AH27" s="7"/>
      <c r="AI27" s="7"/>
      <c r="AJ27" s="7"/>
      <c r="AK27" s="7"/>
      <c r="AL27" s="7"/>
      <c r="AM27" s="7"/>
      <c r="AN27" s="7"/>
      <c r="AO27" s="7"/>
    </row>
    <row r="28" spans="1:41" x14ac:dyDescent="0.25">
      <c r="B28" s="22"/>
      <c r="C28" s="38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41" ht="13.5" thickBot="1" x14ac:dyDescent="0.3">
      <c r="A29" s="2" t="s">
        <v>24</v>
      </c>
      <c r="B29" s="16" t="s">
        <v>25</v>
      </c>
      <c r="C29" s="17">
        <v>2486</v>
      </c>
      <c r="D29" s="17">
        <v>6254</v>
      </c>
      <c r="E29" s="17">
        <v>8956</v>
      </c>
      <c r="F29" s="17">
        <v>9751</v>
      </c>
      <c r="G29" s="17">
        <v>3550</v>
      </c>
      <c r="H29" s="17">
        <v>6788</v>
      </c>
      <c r="I29" s="17">
        <v>10386</v>
      </c>
      <c r="J29" s="17">
        <v>12768</v>
      </c>
      <c r="K29" s="17">
        <v>4173</v>
      </c>
      <c r="L29" s="17">
        <v>6011</v>
      </c>
      <c r="M29" s="17">
        <v>10376</v>
      </c>
      <c r="N29" s="17">
        <v>14017</v>
      </c>
      <c r="O29" s="17">
        <v>3984</v>
      </c>
      <c r="P29" s="17">
        <v>9392</v>
      </c>
      <c r="Q29" s="17">
        <v>13686</v>
      </c>
      <c r="R29" s="17">
        <v>20231</v>
      </c>
      <c r="S29" s="17">
        <v>5203</v>
      </c>
      <c r="T29" s="17">
        <v>11758</v>
      </c>
      <c r="U29" s="17">
        <v>18970</v>
      </c>
      <c r="V29" s="17">
        <v>24725</v>
      </c>
      <c r="W29" s="17">
        <v>1555.6163399999987</v>
      </c>
      <c r="X29" s="17">
        <v>5332</v>
      </c>
      <c r="Y29" s="17">
        <v>8334</v>
      </c>
      <c r="Z29" s="17">
        <v>13163</v>
      </c>
      <c r="AA29" s="17">
        <v>4044</v>
      </c>
      <c r="AB29" s="17">
        <v>7569</v>
      </c>
      <c r="AC29" s="17">
        <v>10566</v>
      </c>
      <c r="AD29" s="17">
        <v>12409</v>
      </c>
      <c r="AE29" s="17">
        <v>596</v>
      </c>
      <c r="AF29" s="17">
        <v>2983</v>
      </c>
      <c r="AG29" s="17">
        <v>1570</v>
      </c>
      <c r="AH29" s="7"/>
      <c r="AI29" s="7"/>
      <c r="AJ29" s="7"/>
      <c r="AK29" s="7"/>
      <c r="AL29" s="7"/>
      <c r="AM29" s="7"/>
      <c r="AN29" s="7"/>
      <c r="AO29" s="7"/>
    </row>
    <row r="30" spans="1:41" ht="13.5" thickBot="1" x14ac:dyDescent="0.3">
      <c r="A30" s="2" t="s">
        <v>26</v>
      </c>
      <c r="B30" s="16" t="s">
        <v>27</v>
      </c>
      <c r="C30" s="17">
        <v>3104</v>
      </c>
      <c r="D30" s="17">
        <v>7586</v>
      </c>
      <c r="E30" s="17">
        <v>10986</v>
      </c>
      <c r="F30" s="17">
        <v>12566</v>
      </c>
      <c r="G30" s="17">
        <v>4341</v>
      </c>
      <c r="H30" s="17">
        <v>8464</v>
      </c>
      <c r="I30" s="17">
        <v>12962</v>
      </c>
      <c r="J30" s="17">
        <v>16224</v>
      </c>
      <c r="K30" s="17">
        <v>5107</v>
      </c>
      <c r="L30" s="17">
        <v>7896</v>
      </c>
      <c r="M30" s="17">
        <v>13462</v>
      </c>
      <c r="N30" s="17">
        <v>18591</v>
      </c>
      <c r="O30" s="17">
        <v>5476</v>
      </c>
      <c r="P30" s="17">
        <v>12439</v>
      </c>
      <c r="Q30" s="17">
        <v>18293</v>
      </c>
      <c r="R30" s="17">
        <v>26460</v>
      </c>
      <c r="S30" s="17">
        <v>6835</v>
      </c>
      <c r="T30" s="17">
        <v>15082</v>
      </c>
      <c r="U30" s="17">
        <v>23989</v>
      </c>
      <c r="V30" s="17">
        <v>31450</v>
      </c>
      <c r="W30" s="17">
        <v>3324.3760299999981</v>
      </c>
      <c r="X30" s="17">
        <v>9433</v>
      </c>
      <c r="Y30" s="17">
        <v>14993</v>
      </c>
      <c r="Z30" s="17">
        <v>22512</v>
      </c>
      <c r="AA30" s="17">
        <v>6879</v>
      </c>
      <c r="AB30" s="17">
        <v>13337</v>
      </c>
      <c r="AC30" s="17">
        <v>19589</v>
      </c>
      <c r="AD30" s="17">
        <v>24790</v>
      </c>
      <c r="AE30" s="17">
        <v>5122</v>
      </c>
      <c r="AF30" s="17">
        <v>11954</v>
      </c>
      <c r="AG30" s="17">
        <v>15612</v>
      </c>
      <c r="AH30" s="7"/>
      <c r="AI30" s="7"/>
      <c r="AJ30" s="7"/>
      <c r="AK30" s="7"/>
      <c r="AL30" s="7"/>
      <c r="AM30" s="7"/>
      <c r="AN30" s="7"/>
      <c r="AO30" s="7"/>
    </row>
    <row r="31" spans="1:41" ht="13.5" thickBot="1" x14ac:dyDescent="0.3">
      <c r="A31" s="2" t="s">
        <v>28</v>
      </c>
      <c r="B31" s="16" t="s">
        <v>397</v>
      </c>
      <c r="C31" s="17">
        <v>2579</v>
      </c>
      <c r="D31" s="17">
        <v>6576</v>
      </c>
      <c r="E31" s="17">
        <v>9508</v>
      </c>
      <c r="F31" s="17">
        <v>10566</v>
      </c>
      <c r="G31" s="17">
        <v>3819</v>
      </c>
      <c r="H31" s="17">
        <v>7448</v>
      </c>
      <c r="I31" s="17">
        <v>11484</v>
      </c>
      <c r="J31" s="17">
        <v>14292</v>
      </c>
      <c r="K31" s="17">
        <v>4720</v>
      </c>
      <c r="L31" s="17">
        <v>7118</v>
      </c>
      <c r="M31" s="17">
        <v>12311</v>
      </c>
      <c r="N31" s="17">
        <v>17110</v>
      </c>
      <c r="O31" s="17">
        <v>5005</v>
      </c>
      <c r="P31" s="17">
        <v>11468</v>
      </c>
      <c r="Q31" s="17">
        <v>16824</v>
      </c>
      <c r="R31" s="17">
        <v>24472</v>
      </c>
      <c r="S31" s="17">
        <v>6297</v>
      </c>
      <c r="T31" s="17">
        <v>13943</v>
      </c>
      <c r="U31" s="17">
        <v>22207</v>
      </c>
      <c r="V31" s="17">
        <v>29148</v>
      </c>
      <c r="W31" s="17">
        <v>2805.0682699999984</v>
      </c>
      <c r="X31" s="17">
        <v>8171</v>
      </c>
      <c r="Y31" s="17">
        <v>12885</v>
      </c>
      <c r="Z31" s="17">
        <v>19390</v>
      </c>
      <c r="AA31" s="17">
        <v>5950</v>
      </c>
      <c r="AB31" s="17">
        <v>11450</v>
      </c>
      <c r="AC31" s="17">
        <v>16744</v>
      </c>
      <c r="AD31" s="17">
        <v>20970</v>
      </c>
      <c r="AE31" s="17">
        <v>3578</v>
      </c>
      <c r="AF31" s="17">
        <v>8812</v>
      </c>
      <c r="AG31" s="17">
        <v>10513</v>
      </c>
      <c r="AH31" s="7"/>
      <c r="AI31" s="7"/>
      <c r="AJ31" s="7"/>
      <c r="AK31" s="7"/>
      <c r="AL31" s="7"/>
      <c r="AM31" s="7"/>
      <c r="AN31" s="7"/>
      <c r="AO31" s="7"/>
    </row>
    <row r="32" spans="1:41" ht="13.5" thickBot="1" x14ac:dyDescent="0.3">
      <c r="A32" s="2" t="s">
        <v>29</v>
      </c>
      <c r="B32" s="16" t="s">
        <v>398</v>
      </c>
      <c r="C32" s="17">
        <v>2445</v>
      </c>
      <c r="D32" s="17">
        <v>6220</v>
      </c>
      <c r="E32" s="17">
        <v>9022</v>
      </c>
      <c r="F32" s="17">
        <v>9542</v>
      </c>
      <c r="G32" s="17">
        <v>3639</v>
      </c>
      <c r="H32" s="17">
        <v>7172</v>
      </c>
      <c r="I32" s="17">
        <v>10574</v>
      </c>
      <c r="J32" s="17">
        <v>13021</v>
      </c>
      <c r="K32" s="17">
        <v>4134</v>
      </c>
      <c r="L32" s="17">
        <v>6078</v>
      </c>
      <c r="M32" s="17">
        <v>9801</v>
      </c>
      <c r="N32" s="17">
        <v>13884</v>
      </c>
      <c r="O32" s="17">
        <v>2625</v>
      </c>
      <c r="P32" s="17">
        <v>8207</v>
      </c>
      <c r="Q32" s="17">
        <v>12034</v>
      </c>
      <c r="R32" s="17">
        <v>18087</v>
      </c>
      <c r="S32" s="17">
        <v>4904</v>
      </c>
      <c r="T32" s="17">
        <v>11895</v>
      </c>
      <c r="U32" s="17">
        <v>18679</v>
      </c>
      <c r="V32" s="17">
        <v>24413</v>
      </c>
      <c r="W32" s="17">
        <v>1013.0846299999985</v>
      </c>
      <c r="X32" s="17">
        <v>4799</v>
      </c>
      <c r="Y32" s="17">
        <v>6755</v>
      </c>
      <c r="Z32" s="17">
        <v>12120</v>
      </c>
      <c r="AA32" s="17">
        <v>3197</v>
      </c>
      <c r="AB32" s="17">
        <v>8253.1579999999994</v>
      </c>
      <c r="AC32" s="17">
        <v>9482.9935399999995</v>
      </c>
      <c r="AD32" s="17">
        <v>12223</v>
      </c>
      <c r="AE32" s="17">
        <v>445</v>
      </c>
      <c r="AF32" s="17">
        <v>2463.9830000000002</v>
      </c>
      <c r="AG32" s="17">
        <v>244.38078000000002</v>
      </c>
      <c r="AH32" s="7"/>
      <c r="AI32" s="7"/>
      <c r="AJ32" s="7"/>
      <c r="AK32" s="7"/>
      <c r="AL32" s="7"/>
      <c r="AM32" s="7"/>
      <c r="AN32" s="7"/>
      <c r="AO32" s="7"/>
    </row>
    <row r="33" spans="1:41" x14ac:dyDescent="0.25">
      <c r="A33" s="5"/>
      <c r="B33" s="2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7"/>
      <c r="AI33" s="7"/>
      <c r="AJ33" s="7"/>
      <c r="AK33" s="7"/>
      <c r="AL33" s="7"/>
      <c r="AM33" s="7"/>
      <c r="AN33" s="7"/>
      <c r="AO33" s="7"/>
    </row>
    <row r="34" spans="1:41" ht="13.5" thickBot="1" x14ac:dyDescent="0.3">
      <c r="B34" s="16" t="s">
        <v>275</v>
      </c>
      <c r="C34" s="4">
        <v>618</v>
      </c>
      <c r="D34" s="4">
        <v>1332</v>
      </c>
      <c r="E34" s="4">
        <v>2030</v>
      </c>
      <c r="F34" s="4">
        <v>2815</v>
      </c>
      <c r="G34" s="4">
        <v>791</v>
      </c>
      <c r="H34" s="4">
        <v>1676</v>
      </c>
      <c r="I34" s="4">
        <v>2576</v>
      </c>
      <c r="J34" s="4">
        <v>3456</v>
      </c>
      <c r="K34" s="4">
        <v>934</v>
      </c>
      <c r="L34" s="4">
        <v>1886</v>
      </c>
      <c r="M34" s="4">
        <v>3086</v>
      </c>
      <c r="N34" s="4">
        <v>4574</v>
      </c>
      <c r="O34" s="4">
        <v>1493</v>
      </c>
      <c r="P34" s="4">
        <v>3048</v>
      </c>
      <c r="Q34" s="4">
        <v>4607</v>
      </c>
      <c r="R34" s="4">
        <v>6229</v>
      </c>
      <c r="S34" s="4">
        <v>1632</v>
      </c>
      <c r="T34" s="4">
        <v>3324</v>
      </c>
      <c r="U34" s="4">
        <v>5019</v>
      </c>
      <c r="V34" s="4">
        <v>6725</v>
      </c>
      <c r="W34" s="4">
        <v>1768.7596899999994</v>
      </c>
      <c r="X34" s="4">
        <v>4101</v>
      </c>
      <c r="Y34" s="4">
        <v>6659</v>
      </c>
      <c r="Z34" s="4">
        <v>9349</v>
      </c>
      <c r="AA34" s="4">
        <v>2835</v>
      </c>
      <c r="AB34" s="4">
        <v>5768</v>
      </c>
      <c r="AC34" s="4">
        <v>9023</v>
      </c>
      <c r="AD34" s="4">
        <v>12381</v>
      </c>
      <c r="AE34" s="4">
        <v>4526</v>
      </c>
      <c r="AF34" s="4">
        <v>8971</v>
      </c>
      <c r="AG34" s="4">
        <v>14042</v>
      </c>
      <c r="AH34" s="7"/>
      <c r="AI34" s="7"/>
      <c r="AJ34" s="7"/>
      <c r="AK34" s="7"/>
      <c r="AL34" s="7"/>
      <c r="AM34" s="7"/>
      <c r="AN34" s="7"/>
      <c r="AO34" s="7"/>
    </row>
    <row r="35" spans="1:41" ht="13.5" thickBot="1" x14ac:dyDescent="0.3">
      <c r="A35" s="5"/>
      <c r="B35" s="16" t="s">
        <v>399</v>
      </c>
      <c r="C35" s="4">
        <v>525</v>
      </c>
      <c r="D35" s="4">
        <v>1010</v>
      </c>
      <c r="E35" s="4">
        <v>1477</v>
      </c>
      <c r="F35" s="4">
        <v>2000</v>
      </c>
      <c r="G35" s="4">
        <v>522</v>
      </c>
      <c r="H35" s="4">
        <v>1017</v>
      </c>
      <c r="I35" s="4">
        <v>1477</v>
      </c>
      <c r="J35" s="4">
        <v>1932</v>
      </c>
      <c r="K35" s="4">
        <v>386</v>
      </c>
      <c r="L35" s="4">
        <v>778</v>
      </c>
      <c r="M35" s="4">
        <v>1151</v>
      </c>
      <c r="N35" s="4">
        <v>1480</v>
      </c>
      <c r="O35" s="4">
        <v>472</v>
      </c>
      <c r="P35" s="4">
        <v>972</v>
      </c>
      <c r="Q35" s="4">
        <v>1469</v>
      </c>
      <c r="R35" s="4">
        <v>1988</v>
      </c>
      <c r="S35" s="4">
        <v>538</v>
      </c>
      <c r="T35" s="4">
        <v>1139</v>
      </c>
      <c r="U35" s="4">
        <v>1782</v>
      </c>
      <c r="V35" s="4">
        <v>2378</v>
      </c>
      <c r="W35" s="4">
        <v>595.01411999999993</v>
      </c>
      <c r="X35" s="4">
        <v>1338</v>
      </c>
      <c r="Y35" s="4">
        <v>2137</v>
      </c>
      <c r="Z35" s="4">
        <v>3151</v>
      </c>
      <c r="AA35" s="4">
        <v>958</v>
      </c>
      <c r="AB35" s="4">
        <v>1916</v>
      </c>
      <c r="AC35" s="4">
        <v>2874</v>
      </c>
      <c r="AD35" s="4">
        <v>3849</v>
      </c>
      <c r="AE35" s="4">
        <v>1574</v>
      </c>
      <c r="AF35" s="4">
        <v>3142</v>
      </c>
      <c r="AG35" s="4">
        <v>5098</v>
      </c>
      <c r="AH35" s="7"/>
      <c r="AI35" s="7"/>
      <c r="AJ35" s="7"/>
      <c r="AK35" s="7"/>
      <c r="AL35" s="7"/>
      <c r="AM35" s="7"/>
      <c r="AN35" s="7"/>
      <c r="AO35" s="7"/>
    </row>
    <row r="36" spans="1:41" ht="13.5" thickBot="1" x14ac:dyDescent="0.3">
      <c r="A36" s="5"/>
      <c r="B36" s="16" t="s">
        <v>400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76</v>
      </c>
      <c r="W36" s="4">
        <v>75.706360000000004</v>
      </c>
      <c r="X36" s="4">
        <v>76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>
        <v>29</v>
      </c>
      <c r="AE36" s="4">
        <v>29</v>
      </c>
      <c r="AF36" s="4">
        <v>0</v>
      </c>
      <c r="AG36" s="4">
        <v>0</v>
      </c>
      <c r="AH36" s="7"/>
      <c r="AI36" s="7"/>
      <c r="AJ36" s="7"/>
      <c r="AK36" s="7"/>
      <c r="AL36" s="7"/>
      <c r="AM36" s="7"/>
      <c r="AN36" s="7"/>
      <c r="AO36" s="7"/>
    </row>
  </sheetData>
  <mergeCells count="1">
    <mergeCell ref="B2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764D-9137-4AA5-903B-842F50A22EA2}">
  <sheetPr codeName="Arkusz99">
    <tabColor rgb="FF002060"/>
  </sheetPr>
  <dimension ref="A2:I36"/>
  <sheetViews>
    <sheetView workbookViewId="0">
      <selection activeCell="B28" sqref="B28"/>
    </sheetView>
  </sheetViews>
  <sheetFormatPr defaultColWidth="9.140625" defaultRowHeight="12.75" x14ac:dyDescent="0.25"/>
  <cols>
    <col min="1" max="1" width="2.5703125" style="1" customWidth="1"/>
    <col min="2" max="2" width="61.7109375" style="1" customWidth="1"/>
    <col min="3" max="9" width="11.140625" style="1" customWidth="1"/>
    <col min="10" max="16384" width="9.140625" style="1"/>
  </cols>
  <sheetData>
    <row r="2" spans="1:9" x14ac:dyDescent="0.25">
      <c r="B2" s="48" t="s">
        <v>375</v>
      </c>
      <c r="C2" s="50" t="s">
        <v>127</v>
      </c>
      <c r="D2" s="50" t="s">
        <v>172</v>
      </c>
      <c r="E2" s="50" t="s">
        <v>173</v>
      </c>
      <c r="F2" s="50" t="s">
        <v>174</v>
      </c>
      <c r="G2" s="50" t="s">
        <v>236</v>
      </c>
      <c r="H2" s="50" t="s">
        <v>237</v>
      </c>
      <c r="I2" s="50" t="s">
        <v>194</v>
      </c>
    </row>
    <row r="3" spans="1:9" x14ac:dyDescent="0.25">
      <c r="B3" s="49"/>
      <c r="C3" s="51"/>
      <c r="D3" s="51"/>
      <c r="E3" s="51"/>
      <c r="F3" s="51"/>
      <c r="G3" s="51"/>
      <c r="H3" s="51"/>
      <c r="I3" s="51"/>
    </row>
    <row r="4" spans="1:9" ht="13.5" thickBot="1" x14ac:dyDescent="0.3">
      <c r="A4" s="18"/>
      <c r="B4" s="16" t="s">
        <v>376</v>
      </c>
      <c r="C4" s="17">
        <v>27180</v>
      </c>
      <c r="D4" s="17">
        <v>37417</v>
      </c>
      <c r="E4" s="17">
        <v>42889</v>
      </c>
      <c r="F4" s="17">
        <v>53451</v>
      </c>
      <c r="G4" s="17">
        <v>71497</v>
      </c>
      <c r="H4" s="17">
        <v>68611</v>
      </c>
      <c r="I4" s="17">
        <v>74847</v>
      </c>
    </row>
    <row r="5" spans="1:9" ht="13.5" thickBot="1" x14ac:dyDescent="0.3">
      <c r="A5" s="19"/>
      <c r="B5" s="3" t="s">
        <v>377</v>
      </c>
      <c r="C5" s="4">
        <v>26700</v>
      </c>
      <c r="D5" s="4">
        <v>36848</v>
      </c>
      <c r="E5" s="4">
        <v>41640</v>
      </c>
      <c r="F5" s="4">
        <v>46823</v>
      </c>
      <c r="G5" s="4">
        <v>69428</v>
      </c>
      <c r="H5" s="4">
        <v>64250</v>
      </c>
      <c r="I5" s="4">
        <v>71942</v>
      </c>
    </row>
    <row r="6" spans="1:9" ht="13.5" thickBot="1" x14ac:dyDescent="0.3">
      <c r="A6" s="18"/>
      <c r="B6" s="3" t="s">
        <v>378</v>
      </c>
      <c r="C6" s="4">
        <v>398</v>
      </c>
      <c r="D6" s="4">
        <v>491</v>
      </c>
      <c r="E6" s="4">
        <v>1173</v>
      </c>
      <c r="F6" s="4">
        <v>6536</v>
      </c>
      <c r="G6" s="4">
        <v>2023</v>
      </c>
      <c r="H6" s="4">
        <v>3980</v>
      </c>
      <c r="I6" s="4">
        <v>2581</v>
      </c>
    </row>
    <row r="7" spans="1:9" ht="13.5" thickBot="1" x14ac:dyDescent="0.3">
      <c r="A7" s="18"/>
      <c r="B7" s="3" t="s">
        <v>379</v>
      </c>
      <c r="C7" s="4">
        <v>82</v>
      </c>
      <c r="D7" s="4">
        <v>78</v>
      </c>
      <c r="E7" s="4">
        <v>76</v>
      </c>
      <c r="F7" s="4">
        <v>92</v>
      </c>
      <c r="G7" s="4">
        <v>46</v>
      </c>
      <c r="H7" s="4">
        <v>381</v>
      </c>
      <c r="I7" s="4">
        <v>324</v>
      </c>
    </row>
    <row r="8" spans="1:9" ht="13.5" thickBot="1" x14ac:dyDescent="0.3">
      <c r="A8" s="18"/>
      <c r="B8" s="16" t="s">
        <v>380</v>
      </c>
      <c r="C8" s="17">
        <v>11317</v>
      </c>
      <c r="D8" s="17">
        <v>16936</v>
      </c>
      <c r="E8" s="17">
        <v>15876</v>
      </c>
      <c r="F8" s="17">
        <v>17836</v>
      </c>
      <c r="G8" s="17">
        <v>26389</v>
      </c>
      <c r="H8" s="17">
        <v>33477</v>
      </c>
      <c r="I8" s="17">
        <v>37948</v>
      </c>
    </row>
    <row r="9" spans="1:9" ht="13.5" thickBot="1" x14ac:dyDescent="0.3">
      <c r="A9" s="18"/>
      <c r="B9" s="3" t="s">
        <v>381</v>
      </c>
      <c r="C9" s="4">
        <v>11285</v>
      </c>
      <c r="D9" s="4">
        <v>16933</v>
      </c>
      <c r="E9" s="4">
        <v>15874</v>
      </c>
      <c r="F9" s="4">
        <v>17833</v>
      </c>
      <c r="G9" s="4">
        <v>26389</v>
      </c>
      <c r="H9" s="4">
        <v>33477</v>
      </c>
      <c r="I9" s="4">
        <v>37892</v>
      </c>
    </row>
    <row r="10" spans="1:9" ht="13.5" thickBot="1" x14ac:dyDescent="0.3">
      <c r="A10" s="18"/>
      <c r="B10" s="3" t="s">
        <v>382</v>
      </c>
      <c r="C10" s="4">
        <v>32</v>
      </c>
      <c r="D10" s="4">
        <v>3</v>
      </c>
      <c r="E10" s="4">
        <v>2</v>
      </c>
      <c r="F10" s="4">
        <v>3</v>
      </c>
      <c r="G10" s="4">
        <v>0</v>
      </c>
      <c r="H10" s="4">
        <v>0</v>
      </c>
      <c r="I10" s="4">
        <v>56</v>
      </c>
    </row>
    <row r="11" spans="1:9" ht="13.5" thickBot="1" x14ac:dyDescent="0.3">
      <c r="A11" s="18"/>
      <c r="B11" s="16" t="s">
        <v>383</v>
      </c>
      <c r="C11" s="17">
        <v>15863</v>
      </c>
      <c r="D11" s="17">
        <v>20481</v>
      </c>
      <c r="E11" s="17">
        <v>27013</v>
      </c>
      <c r="F11" s="17">
        <v>35615</v>
      </c>
      <c r="G11" s="17">
        <v>45108</v>
      </c>
      <c r="H11" s="17">
        <v>35133</v>
      </c>
      <c r="I11" s="17">
        <v>36900</v>
      </c>
    </row>
    <row r="12" spans="1:9" ht="13.5" thickBot="1" x14ac:dyDescent="0.3">
      <c r="A12" s="18"/>
      <c r="B12" s="3" t="s">
        <v>384</v>
      </c>
      <c r="C12" s="4">
        <v>1622</v>
      </c>
      <c r="D12" s="4">
        <v>2151</v>
      </c>
      <c r="E12" s="4">
        <v>2370</v>
      </c>
      <c r="F12" s="4">
        <v>3373</v>
      </c>
      <c r="G12" s="4">
        <v>4348</v>
      </c>
      <c r="H12" s="4">
        <v>7798</v>
      </c>
      <c r="I12" s="4">
        <v>7644</v>
      </c>
    </row>
    <row r="13" spans="1:9" ht="13.5" thickBot="1" x14ac:dyDescent="0.3">
      <c r="A13" s="18"/>
      <c r="B13" s="3" t="s">
        <v>385</v>
      </c>
      <c r="C13" s="4">
        <v>5466</v>
      </c>
      <c r="D13" s="4">
        <v>7684</v>
      </c>
      <c r="E13" s="4">
        <v>12238</v>
      </c>
      <c r="F13" s="4">
        <v>15855</v>
      </c>
      <c r="G13" s="4">
        <v>20017</v>
      </c>
      <c r="H13" s="4">
        <v>19550</v>
      </c>
      <c r="I13" s="4">
        <v>18467</v>
      </c>
    </row>
    <row r="14" spans="1:9" ht="13.5" thickBot="1" x14ac:dyDescent="0.3">
      <c r="A14" s="18"/>
      <c r="B14" s="3" t="s">
        <v>386</v>
      </c>
      <c r="C14" s="4">
        <v>2306</v>
      </c>
      <c r="D14" s="4">
        <v>2776</v>
      </c>
      <c r="E14" s="4">
        <v>2678</v>
      </c>
      <c r="F14" s="4">
        <v>4417</v>
      </c>
      <c r="G14" s="4">
        <v>5902</v>
      </c>
      <c r="H14" s="4">
        <v>8270</v>
      </c>
      <c r="I14" s="4">
        <v>7526</v>
      </c>
    </row>
    <row r="15" spans="1:9" ht="13.5" thickBot="1" x14ac:dyDescent="0.3">
      <c r="A15" s="18"/>
      <c r="B15" s="3" t="s">
        <v>387</v>
      </c>
      <c r="C15" s="4">
        <v>1330</v>
      </c>
      <c r="D15" s="4">
        <v>653</v>
      </c>
      <c r="E15" s="4">
        <v>1067</v>
      </c>
      <c r="F15" s="4">
        <v>573</v>
      </c>
      <c r="G15" s="4">
        <v>1920</v>
      </c>
      <c r="H15" s="4">
        <v>2893</v>
      </c>
      <c r="I15" s="4">
        <v>5906</v>
      </c>
    </row>
    <row r="16" spans="1:9" ht="13.5" thickBot="1" x14ac:dyDescent="0.3">
      <c r="A16" s="18"/>
      <c r="B16" s="3" t="s">
        <v>388</v>
      </c>
      <c r="C16" s="4"/>
      <c r="D16" s="4"/>
      <c r="E16" s="4"/>
      <c r="F16" s="4"/>
      <c r="G16" s="4"/>
      <c r="H16" s="4"/>
      <c r="I16" s="4"/>
    </row>
    <row r="17" spans="1:9" ht="13.5" thickBot="1" x14ac:dyDescent="0.3">
      <c r="A17" s="18"/>
      <c r="B17" s="3" t="s">
        <v>389</v>
      </c>
      <c r="C17" s="4"/>
      <c r="D17" s="4"/>
      <c r="E17" s="4"/>
      <c r="F17" s="4"/>
      <c r="G17" s="4"/>
      <c r="H17" s="4"/>
      <c r="I17" s="4"/>
    </row>
    <row r="18" spans="1:9" ht="13.5" thickBot="1" x14ac:dyDescent="0.3">
      <c r="B18" s="16" t="s">
        <v>390</v>
      </c>
      <c r="C18" s="17">
        <v>9751</v>
      </c>
      <c r="D18" s="17">
        <v>12769</v>
      </c>
      <c r="E18" s="17">
        <v>14016</v>
      </c>
      <c r="F18" s="17">
        <v>20231</v>
      </c>
      <c r="G18" s="17">
        <v>24725</v>
      </c>
      <c r="H18" s="17">
        <v>13163</v>
      </c>
      <c r="I18" s="17">
        <v>12409</v>
      </c>
    </row>
    <row r="19" spans="1:9" ht="13.5" thickBot="1" x14ac:dyDescent="0.3">
      <c r="A19" s="18"/>
      <c r="B19" s="3" t="s">
        <v>391</v>
      </c>
      <c r="C19" s="4">
        <v>66</v>
      </c>
      <c r="D19" s="4">
        <v>332</v>
      </c>
      <c r="E19" s="4">
        <v>148</v>
      </c>
      <c r="F19" s="4">
        <v>43</v>
      </c>
      <c r="G19" s="4">
        <v>530</v>
      </c>
      <c r="H19" s="4">
        <v>368</v>
      </c>
      <c r="I19" s="4">
        <v>2040</v>
      </c>
    </row>
    <row r="20" spans="1:9" ht="13.5" thickBot="1" x14ac:dyDescent="0.3">
      <c r="A20" s="18"/>
      <c r="B20" s="3" t="s">
        <v>392</v>
      </c>
      <c r="C20" s="4">
        <v>177</v>
      </c>
      <c r="D20" s="4">
        <v>60</v>
      </c>
      <c r="E20" s="4">
        <v>257</v>
      </c>
      <c r="F20" s="4">
        <v>2177</v>
      </c>
      <c r="G20" s="4">
        <v>842</v>
      </c>
      <c r="H20" s="4">
        <v>1330</v>
      </c>
      <c r="I20" s="4">
        <v>2115</v>
      </c>
    </row>
    <row r="21" spans="1:9" ht="13.5" thickBot="1" x14ac:dyDescent="0.3">
      <c r="A21" s="18"/>
      <c r="B21" s="3" t="s">
        <v>393</v>
      </c>
      <c r="C21" s="4"/>
      <c r="D21" s="4"/>
      <c r="E21" s="4"/>
      <c r="F21" s="4"/>
      <c r="G21" s="4"/>
      <c r="H21" s="4"/>
      <c r="I21" s="4">
        <v>0</v>
      </c>
    </row>
    <row r="22" spans="1:9" ht="13.5" thickBot="1" x14ac:dyDescent="0.3">
      <c r="A22" s="18"/>
      <c r="B22" s="16" t="s">
        <v>271</v>
      </c>
      <c r="C22" s="17">
        <v>9640</v>
      </c>
      <c r="D22" s="17">
        <v>13041</v>
      </c>
      <c r="E22" s="17">
        <v>13907</v>
      </c>
      <c r="F22" s="17">
        <v>18097</v>
      </c>
      <c r="G22" s="17">
        <v>24413</v>
      </c>
      <c r="H22" s="17">
        <v>12201</v>
      </c>
      <c r="I22" s="17">
        <v>12333</v>
      </c>
    </row>
    <row r="23" spans="1:9" ht="13.5" thickBot="1" x14ac:dyDescent="0.3">
      <c r="A23" s="18"/>
      <c r="B23" s="3" t="s">
        <v>272</v>
      </c>
      <c r="C23" s="4">
        <v>98</v>
      </c>
      <c r="D23" s="4">
        <v>19</v>
      </c>
      <c r="E23" s="4">
        <v>24</v>
      </c>
      <c r="F23" s="4">
        <v>9</v>
      </c>
      <c r="G23" s="4">
        <v>0</v>
      </c>
      <c r="H23" s="4">
        <v>82</v>
      </c>
      <c r="I23" s="4">
        <v>109</v>
      </c>
    </row>
    <row r="24" spans="1:9" ht="13.5" thickBot="1" x14ac:dyDescent="0.3">
      <c r="A24" s="18"/>
      <c r="B24" s="3" t="s">
        <v>289</v>
      </c>
      <c r="C24" s="4">
        <v>0</v>
      </c>
      <c r="D24" s="4">
        <v>0</v>
      </c>
      <c r="E24" s="4">
        <v>0</v>
      </c>
      <c r="F24" s="4">
        <v>-14460</v>
      </c>
      <c r="G24" s="4">
        <v>-7935</v>
      </c>
      <c r="H24" s="4">
        <v>383</v>
      </c>
      <c r="I24" s="4">
        <v>14166</v>
      </c>
    </row>
    <row r="25" spans="1:9" ht="13.5" thickBot="1" x14ac:dyDescent="0.3">
      <c r="A25" s="18"/>
      <c r="B25" s="16" t="s">
        <v>394</v>
      </c>
      <c r="C25" s="17">
        <v>9542</v>
      </c>
      <c r="D25" s="17">
        <v>13022</v>
      </c>
      <c r="E25" s="17">
        <v>13883</v>
      </c>
      <c r="F25" s="17">
        <v>32548</v>
      </c>
      <c r="G25" s="17">
        <v>32348</v>
      </c>
      <c r="H25" s="17">
        <v>11737</v>
      </c>
      <c r="I25" s="17">
        <v>-1943</v>
      </c>
    </row>
    <row r="26" spans="1:9" ht="13.5" thickBot="1" x14ac:dyDescent="0.3">
      <c r="A26" s="18"/>
      <c r="B26" s="16" t="s">
        <v>395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</row>
    <row r="27" spans="1:9" ht="13.5" thickBot="1" x14ac:dyDescent="0.3">
      <c r="A27" s="18"/>
      <c r="B27" s="16" t="s">
        <v>396</v>
      </c>
      <c r="C27" s="17">
        <v>9542</v>
      </c>
      <c r="D27" s="17">
        <v>13022</v>
      </c>
      <c r="E27" s="17">
        <v>13883</v>
      </c>
      <c r="F27" s="17">
        <v>32548</v>
      </c>
      <c r="G27" s="17">
        <v>32348</v>
      </c>
      <c r="H27" s="17">
        <v>11737</v>
      </c>
      <c r="I27" s="17">
        <v>-1943</v>
      </c>
    </row>
    <row r="28" spans="1:9" x14ac:dyDescent="0.25">
      <c r="B28" s="20"/>
      <c r="C28" s="21"/>
      <c r="D28" s="21"/>
      <c r="E28" s="21"/>
      <c r="F28" s="21"/>
      <c r="G28" s="21"/>
      <c r="H28" s="21"/>
      <c r="I28" s="21"/>
    </row>
    <row r="29" spans="1:9" ht="13.5" thickBot="1" x14ac:dyDescent="0.3">
      <c r="B29" s="16" t="s">
        <v>25</v>
      </c>
      <c r="C29" s="17">
        <v>9751</v>
      </c>
      <c r="D29" s="17">
        <v>12769</v>
      </c>
      <c r="E29" s="17">
        <v>14016</v>
      </c>
      <c r="F29" s="17">
        <v>20231</v>
      </c>
      <c r="G29" s="17">
        <v>24725</v>
      </c>
      <c r="H29" s="17">
        <v>13163</v>
      </c>
      <c r="I29" s="17">
        <v>12409</v>
      </c>
    </row>
    <row r="30" spans="1:9" ht="13.5" thickBot="1" x14ac:dyDescent="0.3">
      <c r="A30" s="18"/>
      <c r="B30" s="16" t="s">
        <v>27</v>
      </c>
      <c r="C30" s="17">
        <v>12566</v>
      </c>
      <c r="D30" s="17">
        <v>16225</v>
      </c>
      <c r="E30" s="17">
        <v>18590</v>
      </c>
      <c r="F30" s="17">
        <v>26460</v>
      </c>
      <c r="G30" s="17">
        <v>31450</v>
      </c>
      <c r="H30" s="17">
        <v>22512</v>
      </c>
      <c r="I30" s="17">
        <v>24790</v>
      </c>
    </row>
    <row r="31" spans="1:9" ht="13.5" thickBot="1" x14ac:dyDescent="0.3">
      <c r="A31" s="18"/>
      <c r="B31" s="16" t="s">
        <v>397</v>
      </c>
      <c r="C31" s="17">
        <v>10566</v>
      </c>
      <c r="D31" s="17">
        <v>14293</v>
      </c>
      <c r="E31" s="17">
        <v>17110</v>
      </c>
      <c r="F31" s="17">
        <v>24472</v>
      </c>
      <c r="G31" s="17">
        <v>29148</v>
      </c>
      <c r="H31" s="17">
        <v>19390</v>
      </c>
      <c r="I31" s="17">
        <v>20970</v>
      </c>
    </row>
    <row r="32" spans="1:9" ht="13.5" thickBot="1" x14ac:dyDescent="0.3">
      <c r="A32" s="18"/>
      <c r="B32" s="16" t="s">
        <v>398</v>
      </c>
      <c r="C32" s="17">
        <v>9542</v>
      </c>
      <c r="D32" s="17">
        <v>13022</v>
      </c>
      <c r="E32" s="17">
        <v>13883</v>
      </c>
      <c r="F32" s="17">
        <v>18088</v>
      </c>
      <c r="G32" s="17">
        <v>24413</v>
      </c>
      <c r="H32" s="17">
        <v>12120</v>
      </c>
      <c r="I32" s="17">
        <v>12223</v>
      </c>
    </row>
    <row r="33" spans="1:9" x14ac:dyDescent="0.25">
      <c r="B33" s="24"/>
      <c r="C33" s="21"/>
      <c r="D33" s="21"/>
      <c r="E33" s="21"/>
      <c r="F33" s="21"/>
      <c r="G33" s="21"/>
      <c r="H33" s="21"/>
      <c r="I33" s="21"/>
    </row>
    <row r="34" spans="1:9" ht="13.5" thickBot="1" x14ac:dyDescent="0.3">
      <c r="A34" s="18"/>
      <c r="B34" s="16" t="s">
        <v>275</v>
      </c>
      <c r="C34" s="4">
        <v>2815</v>
      </c>
      <c r="D34" s="4">
        <v>3456</v>
      </c>
      <c r="E34" s="4">
        <v>4574</v>
      </c>
      <c r="F34" s="4">
        <v>6229</v>
      </c>
      <c r="G34" s="4">
        <v>6725</v>
      </c>
      <c r="H34" s="4">
        <v>9349</v>
      </c>
      <c r="I34" s="4">
        <v>12381</v>
      </c>
    </row>
    <row r="35" spans="1:9" ht="13.5" thickBot="1" x14ac:dyDescent="0.3">
      <c r="A35" s="18"/>
      <c r="B35" s="16" t="s">
        <v>399</v>
      </c>
      <c r="C35" s="4">
        <v>2000</v>
      </c>
      <c r="D35" s="4">
        <v>1932</v>
      </c>
      <c r="E35" s="4">
        <v>1480</v>
      </c>
      <c r="F35" s="4">
        <v>1988</v>
      </c>
      <c r="G35" s="4">
        <v>2378</v>
      </c>
      <c r="H35" s="4">
        <v>3151</v>
      </c>
      <c r="I35" s="4">
        <v>3849</v>
      </c>
    </row>
    <row r="36" spans="1:9" ht="13.5" thickBot="1" x14ac:dyDescent="0.3">
      <c r="B36" s="16" t="s">
        <v>400</v>
      </c>
      <c r="C36" s="4">
        <v>0</v>
      </c>
      <c r="D36" s="4">
        <v>0</v>
      </c>
      <c r="E36" s="4">
        <v>0</v>
      </c>
      <c r="F36" s="4">
        <v>0</v>
      </c>
      <c r="G36" s="4">
        <v>76</v>
      </c>
      <c r="H36" s="4">
        <v>29</v>
      </c>
      <c r="I36" s="4">
        <v>29</v>
      </c>
    </row>
  </sheetData>
  <mergeCells count="8">
    <mergeCell ref="I2:I3"/>
    <mergeCell ref="H2:H3"/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FFB6-38B4-4420-8E05-241580B74448}">
  <sheetPr codeName="Arkusz3">
    <tabColor rgb="FF002060"/>
  </sheetPr>
  <dimension ref="A2:AJ68"/>
  <sheetViews>
    <sheetView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S4" sqref="S4"/>
    </sheetView>
  </sheetViews>
  <sheetFormatPr defaultColWidth="9.140625" defaultRowHeight="12.75" x14ac:dyDescent="0.25"/>
  <cols>
    <col min="1" max="1" width="2.5703125" style="2" customWidth="1"/>
    <col min="2" max="2" width="40.5703125" style="1" customWidth="1"/>
    <col min="3" max="22" width="11.140625" style="1" customWidth="1"/>
    <col min="23" max="33" width="11.140625" style="7" customWidth="1"/>
    <col min="34" max="34" width="9.140625" style="1"/>
    <col min="35" max="35" width="39.7109375" style="1" bestFit="1" customWidth="1"/>
    <col min="36" max="16384" width="9.140625" style="1"/>
  </cols>
  <sheetData>
    <row r="2" spans="1:35" x14ac:dyDescent="0.25">
      <c r="B2" s="53" t="s">
        <v>325</v>
      </c>
      <c r="C2" s="50" t="s">
        <v>132</v>
      </c>
      <c r="D2" s="50" t="s">
        <v>139</v>
      </c>
      <c r="E2" s="50" t="s">
        <v>140</v>
      </c>
      <c r="F2" s="50" t="s">
        <v>141</v>
      </c>
      <c r="G2" s="50" t="s">
        <v>142</v>
      </c>
      <c r="H2" s="50" t="s">
        <v>143</v>
      </c>
      <c r="I2" s="50" t="s">
        <v>144</v>
      </c>
      <c r="J2" s="50" t="s">
        <v>145</v>
      </c>
      <c r="K2" s="50" t="s">
        <v>146</v>
      </c>
      <c r="L2" s="50" t="s">
        <v>147</v>
      </c>
      <c r="M2" s="50" t="s">
        <v>148</v>
      </c>
      <c r="N2" s="50" t="s">
        <v>149</v>
      </c>
      <c r="O2" s="50" t="s">
        <v>150</v>
      </c>
      <c r="P2" s="50" t="s">
        <v>151</v>
      </c>
      <c r="Q2" s="50" t="s">
        <v>152</v>
      </c>
      <c r="R2" s="50" t="s">
        <v>153</v>
      </c>
      <c r="S2" s="50" t="s">
        <v>154</v>
      </c>
      <c r="T2" s="50" t="s">
        <v>155</v>
      </c>
      <c r="U2" s="50" t="s">
        <v>156</v>
      </c>
      <c r="V2" s="50" t="s">
        <v>238</v>
      </c>
      <c r="W2" s="50" t="s">
        <v>239</v>
      </c>
      <c r="X2" s="50" t="s">
        <v>240</v>
      </c>
      <c r="Y2" s="50" t="s">
        <v>241</v>
      </c>
      <c r="Z2" s="50" t="s">
        <v>242</v>
      </c>
      <c r="AA2" s="50" t="s">
        <v>243</v>
      </c>
      <c r="AB2" s="50" t="s">
        <v>244</v>
      </c>
      <c r="AC2" s="50" t="s">
        <v>245</v>
      </c>
      <c r="AD2" s="50" t="s">
        <v>248</v>
      </c>
      <c r="AE2" s="50" t="s">
        <v>251</v>
      </c>
      <c r="AF2" s="50" t="s">
        <v>254</v>
      </c>
      <c r="AG2" s="50" t="s">
        <v>257</v>
      </c>
    </row>
    <row r="3" spans="1:35" x14ac:dyDescent="0.25">
      <c r="B3" s="54"/>
      <c r="C3" s="51" t="e">
        <v>#REF!</v>
      </c>
      <c r="D3" s="51" t="e">
        <v>#REF!</v>
      </c>
      <c r="E3" s="51" t="e">
        <v>#REF!</v>
      </c>
      <c r="F3" s="51" t="e">
        <v>#REF!</v>
      </c>
      <c r="G3" s="51" t="e">
        <v>#REF!</v>
      </c>
      <c r="H3" s="51" t="e">
        <v>#REF!</v>
      </c>
      <c r="I3" s="51" t="e">
        <v>#REF!</v>
      </c>
      <c r="J3" s="51" t="e">
        <v>#REF!</v>
      </c>
      <c r="K3" s="51" t="e">
        <v>#REF!</v>
      </c>
      <c r="L3" s="51" t="e">
        <v>#REF!</v>
      </c>
      <c r="M3" s="51" t="e">
        <v>#REF!</v>
      </c>
      <c r="N3" s="51" t="e">
        <v>#REF!</v>
      </c>
      <c r="O3" s="51" t="e">
        <v>#REF!</v>
      </c>
      <c r="P3" s="51" t="e">
        <v>#REF!</v>
      </c>
      <c r="Q3" s="51" t="e">
        <v>#REF!</v>
      </c>
      <c r="R3" s="51" t="e">
        <v>#REF!</v>
      </c>
      <c r="S3" s="51" t="e">
        <v>#REF!</v>
      </c>
      <c r="T3" s="51" t="e">
        <v>#REF!</v>
      </c>
      <c r="U3" s="51" t="e">
        <v>#REF!</v>
      </c>
      <c r="V3" s="51" t="e">
        <v>#REF!</v>
      </c>
      <c r="W3" s="52" t="e">
        <v>#REF!</v>
      </c>
      <c r="X3" s="52" t="e">
        <v>#REF!</v>
      </c>
      <c r="Y3" s="52" t="e">
        <v>#REF!</v>
      </c>
      <c r="Z3" s="52" t="e">
        <v>#REF!</v>
      </c>
      <c r="AA3" s="52" t="e">
        <v>#REF!</v>
      </c>
      <c r="AB3" s="52" t="e">
        <v>#REF!</v>
      </c>
      <c r="AC3" s="52" t="e">
        <v>#REF!</v>
      </c>
      <c r="AD3" s="52" t="e">
        <v>#REF!</v>
      </c>
      <c r="AE3" s="52" t="e">
        <v>#REF!</v>
      </c>
      <c r="AF3" s="52" t="e">
        <v>#REF!</v>
      </c>
      <c r="AG3" s="52" t="e">
        <v>#REF!</v>
      </c>
      <c r="AI3" s="7"/>
    </row>
    <row r="4" spans="1:35" ht="13.5" thickBot="1" x14ac:dyDescent="0.3">
      <c r="A4" s="5" t="s">
        <v>30</v>
      </c>
      <c r="B4" s="16" t="s">
        <v>326</v>
      </c>
      <c r="C4" s="17">
        <v>31253</v>
      </c>
      <c r="D4" s="17">
        <v>32843</v>
      </c>
      <c r="E4" s="17">
        <v>29472</v>
      </c>
      <c r="F4" s="17">
        <v>29291</v>
      </c>
      <c r="G4" s="17">
        <v>30828</v>
      </c>
      <c r="H4" s="17">
        <v>34236</v>
      </c>
      <c r="I4" s="17">
        <v>39630</v>
      </c>
      <c r="J4" s="17">
        <v>67417</v>
      </c>
      <c r="K4" s="17">
        <v>71891</v>
      </c>
      <c r="L4" s="17">
        <v>88597</v>
      </c>
      <c r="M4" s="17">
        <v>94688</v>
      </c>
      <c r="N4" s="17">
        <v>98785</v>
      </c>
      <c r="O4" s="17">
        <v>101340</v>
      </c>
      <c r="P4" s="17">
        <v>104968</v>
      </c>
      <c r="Q4" s="17">
        <v>107514</v>
      </c>
      <c r="R4" s="17">
        <v>129106</v>
      </c>
      <c r="S4" s="17">
        <v>136356</v>
      </c>
      <c r="T4" s="17">
        <v>140486</v>
      </c>
      <c r="U4" s="17">
        <v>151703</v>
      </c>
      <c r="V4" s="17">
        <v>184683</v>
      </c>
      <c r="W4" s="17">
        <v>198112</v>
      </c>
      <c r="X4" s="17">
        <v>206748</v>
      </c>
      <c r="Y4" s="17">
        <v>223971</v>
      </c>
      <c r="Z4" s="17">
        <v>222035.7</v>
      </c>
      <c r="AA4" s="17">
        <v>229366.59999999998</v>
      </c>
      <c r="AB4" s="17">
        <v>232298.89069</v>
      </c>
      <c r="AC4" s="17">
        <v>234617</v>
      </c>
      <c r="AD4" s="17">
        <v>227784</v>
      </c>
      <c r="AE4" s="17">
        <v>227914</v>
      </c>
      <c r="AF4" s="17">
        <v>230895</v>
      </c>
      <c r="AG4" s="17">
        <v>231931</v>
      </c>
      <c r="AI4" s="7"/>
    </row>
    <row r="5" spans="1:35" ht="13.5" thickBot="1" x14ac:dyDescent="0.3">
      <c r="A5" s="6" t="s">
        <v>31</v>
      </c>
      <c r="B5" s="3" t="s">
        <v>327</v>
      </c>
      <c r="C5" s="4">
        <v>19204</v>
      </c>
      <c r="D5" s="4">
        <v>19597</v>
      </c>
      <c r="E5" s="4">
        <v>19400</v>
      </c>
      <c r="F5" s="4">
        <v>19881</v>
      </c>
      <c r="G5" s="4">
        <v>20416</v>
      </c>
      <c r="H5" s="4">
        <v>23295</v>
      </c>
      <c r="I5" s="4">
        <v>28244</v>
      </c>
      <c r="J5" s="4">
        <v>45031</v>
      </c>
      <c r="K5" s="4">
        <v>47645</v>
      </c>
      <c r="L5" s="4">
        <v>62950</v>
      </c>
      <c r="M5" s="4">
        <v>65936</v>
      </c>
      <c r="N5" s="4">
        <v>67453</v>
      </c>
      <c r="O5" s="4">
        <v>67418</v>
      </c>
      <c r="P5" s="4">
        <v>67828</v>
      </c>
      <c r="Q5" s="4">
        <v>68303</v>
      </c>
      <c r="R5" s="4">
        <v>70749</v>
      </c>
      <c r="S5" s="4">
        <v>72751</v>
      </c>
      <c r="T5" s="4">
        <v>74410</v>
      </c>
      <c r="U5" s="4">
        <v>78940</v>
      </c>
      <c r="V5" s="4">
        <v>99219</v>
      </c>
      <c r="W5" s="4">
        <v>104299</v>
      </c>
      <c r="X5" s="4">
        <v>106327</v>
      </c>
      <c r="Y5" s="4">
        <v>113941</v>
      </c>
      <c r="Z5" s="4">
        <v>113502</v>
      </c>
      <c r="AA5" s="4">
        <v>116818.3</v>
      </c>
      <c r="AB5" s="4">
        <v>115790.03895999999</v>
      </c>
      <c r="AC5" s="4">
        <v>114273</v>
      </c>
      <c r="AD5" s="4">
        <v>111908</v>
      </c>
      <c r="AE5" s="4">
        <v>109848</v>
      </c>
      <c r="AF5" s="4">
        <v>107861</v>
      </c>
      <c r="AG5" s="4">
        <v>106052</v>
      </c>
      <c r="AI5" s="7"/>
    </row>
    <row r="6" spans="1:35" ht="13.5" thickBot="1" x14ac:dyDescent="0.3">
      <c r="A6" s="5" t="s">
        <v>32</v>
      </c>
      <c r="B6" s="3" t="s">
        <v>328</v>
      </c>
      <c r="C6" s="4">
        <v>6878</v>
      </c>
      <c r="D6" s="4">
        <v>6720</v>
      </c>
      <c r="E6" s="4">
        <v>7275</v>
      </c>
      <c r="F6" s="4">
        <v>6329</v>
      </c>
      <c r="G6" s="4">
        <v>6039</v>
      </c>
      <c r="H6" s="4">
        <v>5671</v>
      </c>
      <c r="I6" s="4">
        <v>5327</v>
      </c>
      <c r="J6" s="4">
        <v>6755</v>
      </c>
      <c r="K6" s="4">
        <v>6318</v>
      </c>
      <c r="L6" s="4">
        <v>5878</v>
      </c>
      <c r="M6" s="4">
        <v>7292</v>
      </c>
      <c r="N6" s="4">
        <v>12371</v>
      </c>
      <c r="O6" s="4">
        <v>14538</v>
      </c>
      <c r="P6" s="4">
        <v>13891</v>
      </c>
      <c r="Q6" s="4">
        <v>13365</v>
      </c>
      <c r="R6" s="4">
        <v>14896</v>
      </c>
      <c r="S6" s="4">
        <v>16034</v>
      </c>
      <c r="T6" s="4">
        <v>15214</v>
      </c>
      <c r="U6" s="4">
        <v>14381</v>
      </c>
      <c r="V6" s="4">
        <v>13593</v>
      </c>
      <c r="W6" s="4">
        <v>12760</v>
      </c>
      <c r="X6" s="4">
        <v>13800</v>
      </c>
      <c r="Y6" s="4">
        <v>14674</v>
      </c>
      <c r="Z6" s="4">
        <v>19432</v>
      </c>
      <c r="AA6" s="4">
        <v>18038</v>
      </c>
      <c r="AB6" s="4">
        <v>16644.155149999999</v>
      </c>
      <c r="AC6" s="4">
        <v>15250</v>
      </c>
      <c r="AD6" s="4">
        <v>29918</v>
      </c>
      <c r="AE6" s="4">
        <v>27533</v>
      </c>
      <c r="AF6" s="4">
        <v>25133</v>
      </c>
      <c r="AG6" s="4">
        <v>49609</v>
      </c>
      <c r="AI6" s="7"/>
    </row>
    <row r="7" spans="1:35" ht="13.5" thickBot="1" x14ac:dyDescent="0.3">
      <c r="A7" s="5"/>
      <c r="B7" s="3" t="s">
        <v>329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3777</v>
      </c>
      <c r="Y7" s="4">
        <v>3767</v>
      </c>
      <c r="Z7" s="4">
        <v>3758</v>
      </c>
      <c r="AA7" s="4">
        <v>3748</v>
      </c>
      <c r="AB7" s="4">
        <v>3738.3895200000002</v>
      </c>
      <c r="AC7" s="4">
        <v>3728</v>
      </c>
      <c r="AD7" s="4">
        <v>3718</v>
      </c>
      <c r="AE7" s="4">
        <v>3709</v>
      </c>
      <c r="AF7" s="4">
        <v>3699</v>
      </c>
      <c r="AG7" s="4">
        <v>3762</v>
      </c>
      <c r="AI7" s="7"/>
    </row>
    <row r="8" spans="1:35" ht="13.5" thickBot="1" x14ac:dyDescent="0.3">
      <c r="A8" s="5" t="s">
        <v>33</v>
      </c>
      <c r="B8" s="3" t="s">
        <v>330</v>
      </c>
      <c r="C8" s="4">
        <v>4907</v>
      </c>
      <c r="D8" s="4">
        <v>6262</v>
      </c>
      <c r="E8" s="4">
        <v>2035</v>
      </c>
      <c r="F8" s="4">
        <v>2319</v>
      </c>
      <c r="G8" s="4">
        <v>3112</v>
      </c>
      <c r="H8" s="4">
        <v>4007</v>
      </c>
      <c r="I8" s="4">
        <v>4796</v>
      </c>
      <c r="J8" s="4">
        <v>14368</v>
      </c>
      <c r="K8" s="4">
        <v>16119</v>
      </c>
      <c r="L8" s="4">
        <v>17960</v>
      </c>
      <c r="M8" s="4">
        <v>19651</v>
      </c>
      <c r="N8" s="4">
        <v>16650</v>
      </c>
      <c r="O8" s="4">
        <v>16395</v>
      </c>
      <c r="P8" s="4">
        <v>20259</v>
      </c>
      <c r="Q8" s="4">
        <v>22792</v>
      </c>
      <c r="R8" s="4">
        <v>24669</v>
      </c>
      <c r="S8" s="4">
        <v>27212</v>
      </c>
      <c r="T8" s="4">
        <v>32189</v>
      </c>
      <c r="U8" s="4">
        <v>37372</v>
      </c>
      <c r="V8" s="4">
        <v>42652</v>
      </c>
      <c r="W8" s="4">
        <v>49035</v>
      </c>
      <c r="X8" s="4">
        <v>49940</v>
      </c>
      <c r="Y8" s="4">
        <v>54030</v>
      </c>
      <c r="Z8" s="4">
        <v>53444</v>
      </c>
      <c r="AA8" s="4">
        <v>59396</v>
      </c>
      <c r="AB8" s="4">
        <v>64595.19771</v>
      </c>
      <c r="AC8" s="4">
        <v>69107</v>
      </c>
      <c r="AD8" s="4">
        <v>59225</v>
      </c>
      <c r="AE8" s="4">
        <v>63862</v>
      </c>
      <c r="AF8" s="4">
        <v>69582</v>
      </c>
      <c r="AG8" s="4">
        <v>47173</v>
      </c>
      <c r="AI8" s="7"/>
    </row>
    <row r="9" spans="1:35" ht="13.5" thickBot="1" x14ac:dyDescent="0.3">
      <c r="A9" s="5" t="s">
        <v>34</v>
      </c>
      <c r="B9" s="3" t="s">
        <v>331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/>
      <c r="AE9" s="4">
        <v>0</v>
      </c>
      <c r="AF9" s="4">
        <v>0</v>
      </c>
      <c r="AG9" s="4">
        <v>0</v>
      </c>
      <c r="AI9" s="7"/>
    </row>
    <row r="10" spans="1:35" ht="13.5" thickBot="1" x14ac:dyDescent="0.3">
      <c r="A10" s="5" t="s">
        <v>35</v>
      </c>
      <c r="B10" s="3" t="s">
        <v>332</v>
      </c>
      <c r="C10" s="4">
        <v>264</v>
      </c>
      <c r="D10" s="4">
        <v>264</v>
      </c>
      <c r="E10" s="4">
        <v>762</v>
      </c>
      <c r="F10" s="4">
        <v>762</v>
      </c>
      <c r="G10" s="4">
        <v>1262</v>
      </c>
      <c r="H10" s="4">
        <v>1262</v>
      </c>
      <c r="I10" s="4">
        <v>1262</v>
      </c>
      <c r="J10" s="4">
        <v>1262</v>
      </c>
      <c r="K10" s="4">
        <v>1809</v>
      </c>
      <c r="L10" s="4">
        <v>1809</v>
      </c>
      <c r="M10" s="4">
        <v>1809</v>
      </c>
      <c r="N10" s="4">
        <v>2308</v>
      </c>
      <c r="O10" s="4">
        <v>2988</v>
      </c>
      <c r="P10" s="4">
        <v>2988</v>
      </c>
      <c r="Q10" s="4">
        <v>3052</v>
      </c>
      <c r="R10" s="4">
        <v>4321</v>
      </c>
      <c r="S10" s="4">
        <v>5407</v>
      </c>
      <c r="T10" s="4">
        <v>3693</v>
      </c>
      <c r="U10" s="4">
        <v>4207</v>
      </c>
      <c r="V10" s="4">
        <v>6802</v>
      </c>
      <c r="W10" s="4">
        <v>7027</v>
      </c>
      <c r="X10" s="4">
        <v>7027</v>
      </c>
      <c r="Y10" s="4">
        <v>8888</v>
      </c>
      <c r="Z10" s="4">
        <v>9888</v>
      </c>
      <c r="AA10" s="4">
        <v>9852</v>
      </c>
      <c r="AB10" s="4">
        <v>10269.706200000001</v>
      </c>
      <c r="AC10" s="4">
        <v>10707</v>
      </c>
      <c r="AD10" s="4">
        <v>15115</v>
      </c>
      <c r="AE10" s="4">
        <v>15121</v>
      </c>
      <c r="AF10" s="4">
        <v>16834</v>
      </c>
      <c r="AG10" s="4">
        <v>17817</v>
      </c>
    </row>
    <row r="11" spans="1:35" ht="13.5" thickBot="1" x14ac:dyDescent="0.3">
      <c r="A11" s="5" t="s">
        <v>36</v>
      </c>
      <c r="B11" s="3" t="s">
        <v>333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/>
      <c r="AE11" s="4">
        <v>0</v>
      </c>
      <c r="AF11" s="4">
        <v>0</v>
      </c>
      <c r="AG11" s="4">
        <v>0</v>
      </c>
    </row>
    <row r="12" spans="1:35" ht="13.5" thickBot="1" x14ac:dyDescent="0.3">
      <c r="A12" s="5" t="s">
        <v>37</v>
      </c>
      <c r="B12" s="3" t="s">
        <v>334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/>
      <c r="AE12" s="4">
        <v>0</v>
      </c>
      <c r="AF12" s="4">
        <v>0</v>
      </c>
      <c r="AG12" s="4">
        <v>0</v>
      </c>
    </row>
    <row r="13" spans="1:35" ht="13.5" thickBot="1" x14ac:dyDescent="0.3">
      <c r="A13" s="5" t="s">
        <v>38</v>
      </c>
      <c r="B13" s="3" t="s">
        <v>335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14460</v>
      </c>
      <c r="S13" s="4">
        <v>14949</v>
      </c>
      <c r="T13" s="4">
        <v>14977</v>
      </c>
      <c r="U13" s="4">
        <v>16798</v>
      </c>
      <c r="V13" s="4">
        <v>22395</v>
      </c>
      <c r="W13" s="4">
        <v>24990</v>
      </c>
      <c r="X13" s="4">
        <v>25877</v>
      </c>
      <c r="Y13" s="4">
        <v>28671</v>
      </c>
      <c r="Z13" s="4">
        <v>22011.7</v>
      </c>
      <c r="AA13" s="4">
        <v>21514.3</v>
      </c>
      <c r="AB13" s="4">
        <v>21239.674309999999</v>
      </c>
      <c r="AC13" s="4">
        <v>21509</v>
      </c>
      <c r="AD13" s="4">
        <v>7846</v>
      </c>
      <c r="AE13" s="4">
        <v>7830</v>
      </c>
      <c r="AF13" s="4">
        <v>7772</v>
      </c>
      <c r="AG13" s="4">
        <v>7498</v>
      </c>
    </row>
    <row r="14" spans="1:35" ht="13.5" thickBot="1" x14ac:dyDescent="0.3">
      <c r="A14" s="5" t="s">
        <v>39</v>
      </c>
      <c r="B14" s="3" t="s">
        <v>336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1</v>
      </c>
      <c r="K14" s="4">
        <v>0</v>
      </c>
      <c r="L14" s="4">
        <v>0</v>
      </c>
      <c r="M14" s="4">
        <v>0</v>
      </c>
      <c r="N14" s="4">
        <v>3</v>
      </c>
      <c r="O14" s="4">
        <v>1</v>
      </c>
      <c r="P14" s="4">
        <v>1</v>
      </c>
      <c r="Q14" s="4">
        <v>2</v>
      </c>
      <c r="R14" s="4">
        <v>11</v>
      </c>
      <c r="S14" s="4">
        <v>3</v>
      </c>
      <c r="T14" s="4">
        <v>3</v>
      </c>
      <c r="U14" s="4">
        <v>4</v>
      </c>
      <c r="V14" s="4">
        <v>22</v>
      </c>
      <c r="W14" s="4">
        <v>1</v>
      </c>
      <c r="X14" s="4">
        <v>0</v>
      </c>
      <c r="Y14" s="4">
        <v>0</v>
      </c>
      <c r="Z14" s="4">
        <v>0</v>
      </c>
      <c r="AA14" s="4">
        <v>0</v>
      </c>
      <c r="AB14" s="4">
        <v>21.728840000000002</v>
      </c>
      <c r="AC14" s="4">
        <v>43</v>
      </c>
      <c r="AD14" s="4">
        <v>53</v>
      </c>
      <c r="AE14" s="4">
        <v>12</v>
      </c>
      <c r="AF14" s="4">
        <v>14</v>
      </c>
      <c r="AG14" s="4">
        <v>21</v>
      </c>
    </row>
    <row r="15" spans="1:35" ht="13.5" thickBot="1" x14ac:dyDescent="0.3">
      <c r="A15" s="5" t="s">
        <v>40</v>
      </c>
      <c r="B15" s="16" t="s">
        <v>337</v>
      </c>
      <c r="C15" s="17">
        <v>22899</v>
      </c>
      <c r="D15" s="17">
        <v>20032</v>
      </c>
      <c r="E15" s="17">
        <v>25740</v>
      </c>
      <c r="F15" s="17">
        <v>27131</v>
      </c>
      <c r="G15" s="17">
        <v>29904</v>
      </c>
      <c r="H15" s="17">
        <v>30869</v>
      </c>
      <c r="I15" s="17">
        <v>30135</v>
      </c>
      <c r="J15" s="17">
        <v>22796</v>
      </c>
      <c r="K15" s="17">
        <v>25254</v>
      </c>
      <c r="L15" s="17">
        <v>24117</v>
      </c>
      <c r="M15" s="17">
        <v>26964</v>
      </c>
      <c r="N15" s="17">
        <v>28933</v>
      </c>
      <c r="O15" s="17">
        <v>28325</v>
      </c>
      <c r="P15" s="17">
        <v>31781</v>
      </c>
      <c r="Q15" s="17">
        <v>32427</v>
      </c>
      <c r="R15" s="17">
        <v>37955</v>
      </c>
      <c r="S15" s="17">
        <v>36411</v>
      </c>
      <c r="T15" s="17">
        <v>43045</v>
      </c>
      <c r="U15" s="17">
        <v>43319</v>
      </c>
      <c r="V15" s="17">
        <v>34313</v>
      </c>
      <c r="W15" s="17">
        <v>25021</v>
      </c>
      <c r="X15" s="17">
        <v>33822</v>
      </c>
      <c r="Y15" s="17">
        <v>35555</v>
      </c>
      <c r="Z15" s="17">
        <v>38715.179669999998</v>
      </c>
      <c r="AA15" s="17">
        <v>37231</v>
      </c>
      <c r="AB15" s="17">
        <v>38388.401259999999</v>
      </c>
      <c r="AC15" s="17">
        <v>41048</v>
      </c>
      <c r="AD15" s="17">
        <v>102267</v>
      </c>
      <c r="AE15" s="17">
        <v>84265</v>
      </c>
      <c r="AF15" s="17">
        <v>76919</v>
      </c>
      <c r="AG15" s="17">
        <v>64179</v>
      </c>
      <c r="AI15" s="7"/>
    </row>
    <row r="16" spans="1:35" ht="13.5" thickBot="1" x14ac:dyDescent="0.3">
      <c r="A16" s="5" t="s">
        <v>41</v>
      </c>
      <c r="B16" s="3" t="s">
        <v>338</v>
      </c>
      <c r="C16" s="4">
        <v>3066</v>
      </c>
      <c r="D16" s="4">
        <v>2919</v>
      </c>
      <c r="E16" s="4">
        <v>2857</v>
      </c>
      <c r="F16" s="4">
        <v>3449</v>
      </c>
      <c r="G16" s="4">
        <v>3430</v>
      </c>
      <c r="H16" s="4">
        <v>3484</v>
      </c>
      <c r="I16" s="4">
        <v>3459</v>
      </c>
      <c r="J16" s="4">
        <v>4142</v>
      </c>
      <c r="K16" s="4">
        <v>4287</v>
      </c>
      <c r="L16" s="4">
        <v>5279</v>
      </c>
      <c r="M16" s="4">
        <v>5449</v>
      </c>
      <c r="N16" s="4">
        <v>6919</v>
      </c>
      <c r="O16" s="4">
        <v>7018</v>
      </c>
      <c r="P16" s="4">
        <v>7319</v>
      </c>
      <c r="Q16" s="4">
        <v>7270</v>
      </c>
      <c r="R16" s="4">
        <v>9224</v>
      </c>
      <c r="S16" s="4">
        <v>8421</v>
      </c>
      <c r="T16" s="4">
        <v>8492</v>
      </c>
      <c r="U16" s="4">
        <v>9049</v>
      </c>
      <c r="V16" s="4">
        <v>6899</v>
      </c>
      <c r="W16" s="4">
        <v>9786</v>
      </c>
      <c r="X16" s="4">
        <v>9549</v>
      </c>
      <c r="Y16" s="4">
        <v>13052</v>
      </c>
      <c r="Z16" s="4">
        <v>14584</v>
      </c>
      <c r="AA16" s="4">
        <v>16453</v>
      </c>
      <c r="AB16" s="4">
        <v>15099.804330000001</v>
      </c>
      <c r="AC16" s="4">
        <v>16907</v>
      </c>
      <c r="AD16" s="4">
        <v>12131</v>
      </c>
      <c r="AE16" s="4">
        <v>16188</v>
      </c>
      <c r="AF16" s="4">
        <v>16323</v>
      </c>
      <c r="AG16" s="4">
        <v>18214</v>
      </c>
      <c r="AI16" s="7"/>
    </row>
    <row r="17" spans="1:35" ht="13.5" thickBot="1" x14ac:dyDescent="0.3">
      <c r="A17" s="5" t="s">
        <v>42</v>
      </c>
      <c r="B17" s="3" t="s">
        <v>339</v>
      </c>
      <c r="C17" s="4">
        <v>3705</v>
      </c>
      <c r="D17" s="4">
        <v>6047</v>
      </c>
      <c r="E17" s="4">
        <v>3122</v>
      </c>
      <c r="F17" s="4">
        <v>2365</v>
      </c>
      <c r="G17" s="4">
        <v>5468</v>
      </c>
      <c r="H17" s="4">
        <v>6309</v>
      </c>
      <c r="I17" s="4">
        <v>4935</v>
      </c>
      <c r="J17" s="4">
        <v>5585</v>
      </c>
      <c r="K17" s="4">
        <v>10089</v>
      </c>
      <c r="L17" s="4">
        <v>5375</v>
      </c>
      <c r="M17" s="4">
        <v>7889</v>
      </c>
      <c r="N17" s="4">
        <v>7100</v>
      </c>
      <c r="O17" s="4">
        <v>5870</v>
      </c>
      <c r="P17" s="4">
        <v>8746</v>
      </c>
      <c r="Q17" s="4">
        <v>6858</v>
      </c>
      <c r="R17" s="4">
        <v>9925</v>
      </c>
      <c r="S17" s="4">
        <v>9226</v>
      </c>
      <c r="T17" s="4">
        <v>13178</v>
      </c>
      <c r="U17" s="4">
        <v>9828</v>
      </c>
      <c r="V17" s="4">
        <v>14370</v>
      </c>
      <c r="W17" s="4">
        <v>8771</v>
      </c>
      <c r="X17" s="4">
        <v>14802</v>
      </c>
      <c r="Y17" s="4">
        <v>13405</v>
      </c>
      <c r="Z17" s="4">
        <v>15033</v>
      </c>
      <c r="AA17" s="4">
        <v>11475</v>
      </c>
      <c r="AB17" s="4">
        <v>13310.333570000001</v>
      </c>
      <c r="AC17" s="4">
        <v>13812</v>
      </c>
      <c r="AD17" s="4">
        <v>16880</v>
      </c>
      <c r="AE17" s="4">
        <v>14162</v>
      </c>
      <c r="AF17" s="4">
        <v>19893</v>
      </c>
      <c r="AG17" s="4">
        <v>12047</v>
      </c>
      <c r="AI17" s="7"/>
    </row>
    <row r="18" spans="1:35" ht="13.5" thickBot="1" x14ac:dyDescent="0.3">
      <c r="A18" s="5" t="s">
        <v>189</v>
      </c>
      <c r="B18" s="30" t="s">
        <v>340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29</v>
      </c>
      <c r="X18" s="4">
        <v>1357</v>
      </c>
      <c r="Y18" s="4">
        <v>1423</v>
      </c>
      <c r="Z18" s="4">
        <v>1716</v>
      </c>
      <c r="AA18" s="4">
        <v>1597</v>
      </c>
      <c r="AB18" s="4">
        <v>380.55040000000002</v>
      </c>
      <c r="AC18" s="4">
        <v>1091.0179499999999</v>
      </c>
      <c r="AD18" s="4">
        <v>1311</v>
      </c>
      <c r="AE18" s="4">
        <v>1514</v>
      </c>
      <c r="AF18" s="4">
        <v>1704</v>
      </c>
      <c r="AG18" s="4">
        <v>1635</v>
      </c>
      <c r="AI18" s="7"/>
    </row>
    <row r="19" spans="1:35" ht="13.5" thickBot="1" x14ac:dyDescent="0.3">
      <c r="A19" s="5" t="s">
        <v>43</v>
      </c>
      <c r="B19" s="3" t="s">
        <v>329</v>
      </c>
      <c r="C19" s="4">
        <v>2777</v>
      </c>
      <c r="D19" s="4">
        <v>2730</v>
      </c>
      <c r="E19" s="4">
        <v>7588</v>
      </c>
      <c r="F19" s="4">
        <v>8733</v>
      </c>
      <c r="G19" s="4">
        <v>9406</v>
      </c>
      <c r="H19" s="4">
        <v>9594</v>
      </c>
      <c r="I19" s="4">
        <v>9806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</row>
    <row r="20" spans="1:35" ht="13.5" thickBot="1" x14ac:dyDescent="0.3">
      <c r="A20" s="2" t="s">
        <v>44</v>
      </c>
      <c r="B20" s="3" t="s">
        <v>341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I20" s="7"/>
    </row>
    <row r="21" spans="1:35" ht="13.5" thickBot="1" x14ac:dyDescent="0.3">
      <c r="A21" s="5" t="s">
        <v>45</v>
      </c>
      <c r="B21" s="3" t="s">
        <v>342</v>
      </c>
      <c r="C21" s="4">
        <v>598</v>
      </c>
      <c r="D21" s="4">
        <v>611</v>
      </c>
      <c r="E21" s="4">
        <v>320</v>
      </c>
      <c r="F21" s="4">
        <v>1021</v>
      </c>
      <c r="G21" s="4">
        <v>775</v>
      </c>
      <c r="H21" s="4">
        <v>1401</v>
      </c>
      <c r="I21" s="4">
        <v>1726</v>
      </c>
      <c r="J21" s="4">
        <v>3564</v>
      </c>
      <c r="K21" s="4">
        <v>2535</v>
      </c>
      <c r="L21" s="4">
        <v>3226</v>
      </c>
      <c r="M21" s="4">
        <v>2492</v>
      </c>
      <c r="N21" s="4">
        <v>1235</v>
      </c>
      <c r="O21" s="4">
        <v>1141</v>
      </c>
      <c r="P21" s="4">
        <v>897</v>
      </c>
      <c r="Q21" s="4">
        <v>1157</v>
      </c>
      <c r="R21" s="4">
        <v>1524</v>
      </c>
      <c r="S21" s="4">
        <v>1992</v>
      </c>
      <c r="T21" s="4">
        <v>1843</v>
      </c>
      <c r="U21" s="4">
        <v>2278</v>
      </c>
      <c r="V21" s="4">
        <v>5652</v>
      </c>
      <c r="W21" s="4">
        <v>2755</v>
      </c>
      <c r="X21" s="4">
        <v>2054</v>
      </c>
      <c r="Y21" s="4">
        <v>2611</v>
      </c>
      <c r="Z21" s="4">
        <v>2226</v>
      </c>
      <c r="AA21" s="4">
        <v>2192</v>
      </c>
      <c r="AB21" s="4">
        <v>1128.70778</v>
      </c>
      <c r="AC21" s="4">
        <v>1149</v>
      </c>
      <c r="AD21" s="4">
        <v>1890</v>
      </c>
      <c r="AE21" s="4">
        <v>1422</v>
      </c>
      <c r="AF21" s="4">
        <v>1168</v>
      </c>
      <c r="AG21" s="4">
        <v>1604</v>
      </c>
    </row>
    <row r="22" spans="1:35" ht="13.5" thickBot="1" x14ac:dyDescent="0.3">
      <c r="A22" s="5"/>
      <c r="B22" s="3" t="s">
        <v>343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>
        <v>62694</v>
      </c>
      <c r="AE22" s="4">
        <v>1</v>
      </c>
      <c r="AF22" s="4">
        <v>0</v>
      </c>
      <c r="AG22" s="4">
        <v>0</v>
      </c>
      <c r="AI22" s="7"/>
    </row>
    <row r="23" spans="1:35" ht="13.5" thickBot="1" x14ac:dyDescent="0.3">
      <c r="A23" s="5" t="s">
        <v>46</v>
      </c>
      <c r="B23" s="3" t="s">
        <v>344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I23" s="7"/>
    </row>
    <row r="24" spans="1:35" ht="13.5" thickBot="1" x14ac:dyDescent="0.3">
      <c r="A24" s="5" t="s">
        <v>47</v>
      </c>
      <c r="B24" s="3" t="s">
        <v>345</v>
      </c>
      <c r="C24" s="4">
        <v>512</v>
      </c>
      <c r="D24" s="4">
        <v>346</v>
      </c>
      <c r="E24" s="4">
        <v>202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</row>
    <row r="25" spans="1:35" ht="13.5" thickBot="1" x14ac:dyDescent="0.3">
      <c r="A25" s="5" t="s">
        <v>48</v>
      </c>
      <c r="B25" s="3" t="s">
        <v>346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3256</v>
      </c>
      <c r="R25" s="4">
        <v>3033</v>
      </c>
      <c r="S25" s="4">
        <v>7165</v>
      </c>
      <c r="T25" s="4">
        <v>10161</v>
      </c>
      <c r="U25" s="4">
        <v>8672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</row>
    <row r="26" spans="1:35" ht="13.5" thickBot="1" x14ac:dyDescent="0.3">
      <c r="A26" s="5" t="s">
        <v>49</v>
      </c>
      <c r="B26" s="3" t="s">
        <v>335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</row>
    <row r="27" spans="1:35" ht="13.5" thickBot="1" x14ac:dyDescent="0.3">
      <c r="A27" s="5" t="s">
        <v>50</v>
      </c>
      <c r="B27" s="3" t="s">
        <v>334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35</v>
      </c>
      <c r="O27" s="4">
        <v>35</v>
      </c>
      <c r="P27" s="4">
        <v>35</v>
      </c>
      <c r="Q27" s="4">
        <v>35</v>
      </c>
      <c r="R27" s="4">
        <v>35</v>
      </c>
      <c r="S27" s="4">
        <v>35</v>
      </c>
      <c r="T27" s="4">
        <v>35</v>
      </c>
      <c r="U27" s="4">
        <v>357</v>
      </c>
      <c r="V27" s="4">
        <v>875</v>
      </c>
      <c r="W27" s="4">
        <v>1640</v>
      </c>
      <c r="X27" s="4">
        <v>3087</v>
      </c>
      <c r="Y27" s="4">
        <v>4127</v>
      </c>
      <c r="Z27" s="4">
        <v>3575.17967</v>
      </c>
      <c r="AA27" s="4">
        <v>3834</v>
      </c>
      <c r="AB27" s="4">
        <v>4285.2646799999993</v>
      </c>
      <c r="AC27" s="4">
        <v>4748</v>
      </c>
      <c r="AD27" s="4">
        <v>5002</v>
      </c>
      <c r="AE27" s="4">
        <v>5744</v>
      </c>
      <c r="AF27" s="4">
        <v>6842</v>
      </c>
      <c r="AG27" s="4">
        <v>8992</v>
      </c>
    </row>
    <row r="28" spans="1:35" ht="13.5" thickBot="1" x14ac:dyDescent="0.3">
      <c r="A28" s="5" t="s">
        <v>192</v>
      </c>
      <c r="B28" s="3" t="s">
        <v>340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4127</v>
      </c>
      <c r="Z28" s="4">
        <v>3575.17967</v>
      </c>
      <c r="AA28" s="4">
        <v>3834</v>
      </c>
      <c r="AB28" s="4">
        <v>4245.2646799999993</v>
      </c>
      <c r="AC28" s="4">
        <v>4748.1075999999994</v>
      </c>
      <c r="AD28" s="4">
        <v>5002</v>
      </c>
      <c r="AE28" s="4">
        <v>5744</v>
      </c>
      <c r="AF28" s="4">
        <v>6842</v>
      </c>
      <c r="AG28" s="4">
        <v>8992</v>
      </c>
    </row>
    <row r="29" spans="1:35" ht="13.5" thickBot="1" x14ac:dyDescent="0.3">
      <c r="A29" s="5" t="s">
        <v>51</v>
      </c>
      <c r="B29" s="3" t="s">
        <v>336</v>
      </c>
      <c r="C29" s="4">
        <v>157</v>
      </c>
      <c r="D29" s="4">
        <v>69</v>
      </c>
      <c r="E29" s="4">
        <v>180</v>
      </c>
      <c r="F29" s="4">
        <v>211</v>
      </c>
      <c r="G29" s="4">
        <v>148</v>
      </c>
      <c r="H29" s="4">
        <v>56</v>
      </c>
      <c r="I29" s="4">
        <v>75</v>
      </c>
      <c r="J29" s="4">
        <v>160</v>
      </c>
      <c r="K29" s="4">
        <v>41</v>
      </c>
      <c r="L29" s="4">
        <v>208</v>
      </c>
      <c r="M29" s="4">
        <v>60</v>
      </c>
      <c r="N29" s="4">
        <v>847</v>
      </c>
      <c r="O29" s="4">
        <v>425</v>
      </c>
      <c r="P29" s="4">
        <v>575</v>
      </c>
      <c r="Q29" s="4">
        <v>771</v>
      </c>
      <c r="R29" s="4">
        <v>965</v>
      </c>
      <c r="S29" s="4">
        <v>404</v>
      </c>
      <c r="T29" s="4">
        <v>486</v>
      </c>
      <c r="U29" s="4">
        <v>312</v>
      </c>
      <c r="V29" s="4">
        <v>858</v>
      </c>
      <c r="W29" s="4">
        <v>432</v>
      </c>
      <c r="X29" s="4">
        <v>472</v>
      </c>
      <c r="Y29" s="4">
        <v>585</v>
      </c>
      <c r="Z29" s="4">
        <v>1068</v>
      </c>
      <c r="AA29" s="4">
        <v>426</v>
      </c>
      <c r="AB29" s="4">
        <v>603.27328</v>
      </c>
      <c r="AC29" s="4">
        <v>266</v>
      </c>
      <c r="AD29" s="4">
        <v>1208</v>
      </c>
      <c r="AE29" s="4">
        <v>944</v>
      </c>
      <c r="AF29" s="4">
        <v>1062</v>
      </c>
      <c r="AG29" s="4">
        <v>896</v>
      </c>
    </row>
    <row r="30" spans="1:35" ht="13.5" thickBot="1" x14ac:dyDescent="0.3">
      <c r="A30" s="5" t="s">
        <v>52</v>
      </c>
      <c r="B30" s="3" t="s">
        <v>347</v>
      </c>
      <c r="C30" s="4">
        <v>12084</v>
      </c>
      <c r="D30" s="4">
        <v>7310</v>
      </c>
      <c r="E30" s="4">
        <v>11471</v>
      </c>
      <c r="F30" s="4">
        <v>11352</v>
      </c>
      <c r="G30" s="4">
        <v>10677</v>
      </c>
      <c r="H30" s="4">
        <v>10025</v>
      </c>
      <c r="I30" s="4">
        <v>10134</v>
      </c>
      <c r="J30" s="4">
        <v>9345</v>
      </c>
      <c r="K30" s="4">
        <v>8302</v>
      </c>
      <c r="L30" s="4">
        <v>10029</v>
      </c>
      <c r="M30" s="4">
        <v>11074</v>
      </c>
      <c r="N30" s="4">
        <v>12797</v>
      </c>
      <c r="O30" s="4">
        <v>13835</v>
      </c>
      <c r="P30" s="4">
        <v>14208</v>
      </c>
      <c r="Q30" s="4">
        <v>13080</v>
      </c>
      <c r="R30" s="4">
        <v>13249</v>
      </c>
      <c r="S30" s="4">
        <v>9169</v>
      </c>
      <c r="T30" s="4">
        <v>8850</v>
      </c>
      <c r="U30" s="4">
        <v>12823</v>
      </c>
      <c r="V30" s="4">
        <v>5659</v>
      </c>
      <c r="W30" s="4">
        <v>1637</v>
      </c>
      <c r="X30" s="4">
        <v>3858</v>
      </c>
      <c r="Y30" s="4">
        <v>1775</v>
      </c>
      <c r="Z30" s="4">
        <v>2229</v>
      </c>
      <c r="AA30" s="4">
        <v>2851</v>
      </c>
      <c r="AB30" s="4">
        <v>3961.0176200000001</v>
      </c>
      <c r="AC30" s="4">
        <v>4166</v>
      </c>
      <c r="AD30" s="4">
        <v>2462</v>
      </c>
      <c r="AE30" s="4">
        <v>45804</v>
      </c>
      <c r="AF30" s="4">
        <v>31632</v>
      </c>
      <c r="AG30" s="4">
        <v>22426</v>
      </c>
    </row>
    <row r="31" spans="1:35" ht="13.5" thickBot="1" x14ac:dyDescent="0.3">
      <c r="A31" s="5" t="s">
        <v>53</v>
      </c>
      <c r="B31" s="3" t="s">
        <v>348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</row>
    <row r="32" spans="1:35" ht="13.5" thickBot="1" x14ac:dyDescent="0.3">
      <c r="A32" s="2" t="s">
        <v>54</v>
      </c>
      <c r="B32" s="16" t="s">
        <v>349</v>
      </c>
      <c r="C32" s="17">
        <v>54152</v>
      </c>
      <c r="D32" s="17">
        <v>52875</v>
      </c>
      <c r="E32" s="17">
        <v>55212</v>
      </c>
      <c r="F32" s="17">
        <v>56422</v>
      </c>
      <c r="G32" s="17">
        <v>60732</v>
      </c>
      <c r="H32" s="17">
        <v>65105</v>
      </c>
      <c r="I32" s="17">
        <v>69765</v>
      </c>
      <c r="J32" s="17">
        <v>90213</v>
      </c>
      <c r="K32" s="17">
        <v>97145</v>
      </c>
      <c r="L32" s="17">
        <v>112714</v>
      </c>
      <c r="M32" s="17">
        <v>121652</v>
      </c>
      <c r="N32" s="17">
        <v>127718</v>
      </c>
      <c r="O32" s="17">
        <v>129665</v>
      </c>
      <c r="P32" s="17">
        <v>136749</v>
      </c>
      <c r="Q32" s="17">
        <v>139941</v>
      </c>
      <c r="R32" s="17">
        <v>167061</v>
      </c>
      <c r="S32" s="17">
        <v>172767</v>
      </c>
      <c r="T32" s="17">
        <v>183531</v>
      </c>
      <c r="U32" s="17">
        <v>195022</v>
      </c>
      <c r="V32" s="17">
        <v>218996</v>
      </c>
      <c r="W32" s="17">
        <v>223133</v>
      </c>
      <c r="X32" s="17">
        <v>240570</v>
      </c>
      <c r="Y32" s="17">
        <v>259526</v>
      </c>
      <c r="Z32" s="17">
        <v>260749.87966999999</v>
      </c>
      <c r="AA32" s="17">
        <v>266597.59999999998</v>
      </c>
      <c r="AB32" s="17">
        <v>270687.29194999998</v>
      </c>
      <c r="AC32" s="17">
        <v>275665</v>
      </c>
      <c r="AD32" s="17">
        <v>330051</v>
      </c>
      <c r="AE32" s="17">
        <v>312179</v>
      </c>
      <c r="AF32" s="17">
        <v>307815</v>
      </c>
      <c r="AG32" s="17">
        <v>296110</v>
      </c>
    </row>
    <row r="34" spans="1:36" x14ac:dyDescent="0.25">
      <c r="A34" s="5"/>
      <c r="B34" s="53" t="s">
        <v>350</v>
      </c>
      <c r="C34" s="50" t="s">
        <v>132</v>
      </c>
      <c r="D34" s="50" t="s">
        <v>139</v>
      </c>
      <c r="E34" s="50" t="s">
        <v>140</v>
      </c>
      <c r="F34" s="50" t="s">
        <v>141</v>
      </c>
      <c r="G34" s="50" t="s">
        <v>142</v>
      </c>
      <c r="H34" s="50" t="s">
        <v>143</v>
      </c>
      <c r="I34" s="50" t="s">
        <v>144</v>
      </c>
      <c r="J34" s="50" t="s">
        <v>145</v>
      </c>
      <c r="K34" s="50" t="s">
        <v>146</v>
      </c>
      <c r="L34" s="50" t="s">
        <v>147</v>
      </c>
      <c r="M34" s="50" t="s">
        <v>148</v>
      </c>
      <c r="N34" s="50" t="s">
        <v>149</v>
      </c>
      <c r="O34" s="50" t="s">
        <v>150</v>
      </c>
      <c r="P34" s="50" t="s">
        <v>151</v>
      </c>
      <c r="Q34" s="50" t="s">
        <v>152</v>
      </c>
      <c r="R34" s="50" t="s">
        <v>153</v>
      </c>
      <c r="S34" s="50" t="s">
        <v>154</v>
      </c>
      <c r="T34" s="50" t="s">
        <v>155</v>
      </c>
      <c r="U34" s="50" t="s">
        <v>156</v>
      </c>
      <c r="V34" s="50" t="s">
        <v>238</v>
      </c>
      <c r="W34" s="50" t="s">
        <v>239</v>
      </c>
      <c r="X34" s="50" t="s">
        <v>240</v>
      </c>
      <c r="Y34" s="50" t="s">
        <v>241</v>
      </c>
      <c r="Z34" s="50" t="s">
        <v>242</v>
      </c>
      <c r="AA34" s="50" t="s">
        <v>243</v>
      </c>
      <c r="AB34" s="50" t="s">
        <v>244</v>
      </c>
      <c r="AC34" s="50" t="s">
        <v>245</v>
      </c>
      <c r="AD34" s="50" t="s">
        <v>248</v>
      </c>
      <c r="AE34" s="50" t="s">
        <v>251</v>
      </c>
      <c r="AF34" s="50" t="s">
        <v>254</v>
      </c>
      <c r="AG34" s="50" t="s">
        <v>257</v>
      </c>
    </row>
    <row r="35" spans="1:36" x14ac:dyDescent="0.25">
      <c r="B35" s="54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</row>
    <row r="36" spans="1:36" ht="13.5" thickBot="1" x14ac:dyDescent="0.3">
      <c r="A36" s="5" t="s">
        <v>55</v>
      </c>
      <c r="B36" s="16" t="s">
        <v>351</v>
      </c>
      <c r="C36" s="17">
        <v>40115</v>
      </c>
      <c r="D36" s="17">
        <v>37870</v>
      </c>
      <c r="E36" s="17">
        <v>40672</v>
      </c>
      <c r="F36" s="17">
        <v>41203</v>
      </c>
      <c r="G36" s="17">
        <v>44835</v>
      </c>
      <c r="H36" s="17">
        <v>48372</v>
      </c>
      <c r="I36" s="17">
        <v>51775</v>
      </c>
      <c r="J36" s="17">
        <v>54221</v>
      </c>
      <c r="K36" s="17">
        <v>58354</v>
      </c>
      <c r="L36" s="17">
        <v>60292</v>
      </c>
      <c r="M36" s="17">
        <v>64015</v>
      </c>
      <c r="N36" s="17">
        <v>68063</v>
      </c>
      <c r="O36" s="17">
        <v>70688</v>
      </c>
      <c r="P36" s="17">
        <v>76218</v>
      </c>
      <c r="Q36" s="17">
        <v>80045</v>
      </c>
      <c r="R36" s="17">
        <v>100581</v>
      </c>
      <c r="S36" s="17">
        <v>105976</v>
      </c>
      <c r="T36" s="17">
        <v>111518</v>
      </c>
      <c r="U36" s="17">
        <v>120124</v>
      </c>
      <c r="V36" s="17">
        <v>133066</v>
      </c>
      <c r="W36" s="17">
        <v>136674</v>
      </c>
      <c r="X36" s="17">
        <v>142149</v>
      </c>
      <c r="Y36" s="17">
        <v>146852</v>
      </c>
      <c r="Z36" s="17">
        <v>145578</v>
      </c>
      <c r="AA36" s="17">
        <v>148278</v>
      </c>
      <c r="AB36" s="17">
        <v>153064.89336999998</v>
      </c>
      <c r="AC36" s="17">
        <v>154564</v>
      </c>
      <c r="AD36" s="17">
        <v>205667</v>
      </c>
      <c r="AE36" s="17">
        <v>204876</v>
      </c>
      <c r="AF36" s="17">
        <v>206857</v>
      </c>
      <c r="AG36" s="17">
        <v>204423</v>
      </c>
      <c r="AJ36" s="7"/>
    </row>
    <row r="37" spans="1:36" ht="13.5" thickBot="1" x14ac:dyDescent="0.3">
      <c r="A37" s="2" t="s">
        <v>56</v>
      </c>
      <c r="B37" s="3" t="s">
        <v>352</v>
      </c>
      <c r="C37" s="4">
        <v>729</v>
      </c>
      <c r="D37" s="4">
        <v>729</v>
      </c>
      <c r="E37" s="4">
        <v>729</v>
      </c>
      <c r="F37" s="4">
        <v>729</v>
      </c>
      <c r="G37" s="4">
        <v>729</v>
      </c>
      <c r="H37" s="4">
        <v>729</v>
      </c>
      <c r="I37" s="4">
        <v>729</v>
      </c>
      <c r="J37" s="4">
        <v>729</v>
      </c>
      <c r="K37" s="4">
        <v>729</v>
      </c>
      <c r="L37" s="4">
        <v>729</v>
      </c>
      <c r="M37" s="4">
        <v>729</v>
      </c>
      <c r="N37" s="4">
        <v>729</v>
      </c>
      <c r="O37" s="4">
        <v>729</v>
      </c>
      <c r="P37" s="4">
        <v>729</v>
      </c>
      <c r="Q37" s="4">
        <v>729</v>
      </c>
      <c r="R37" s="4">
        <v>729</v>
      </c>
      <c r="S37" s="4">
        <v>729</v>
      </c>
      <c r="T37" s="4">
        <v>729</v>
      </c>
      <c r="U37" s="4">
        <v>729</v>
      </c>
      <c r="V37" s="4">
        <v>729</v>
      </c>
      <c r="W37" s="4">
        <v>729</v>
      </c>
      <c r="X37" s="4">
        <v>729</v>
      </c>
      <c r="Y37" s="4">
        <v>729</v>
      </c>
      <c r="Z37" s="4">
        <v>729</v>
      </c>
      <c r="AA37" s="4">
        <v>729</v>
      </c>
      <c r="AB37" s="4">
        <v>729</v>
      </c>
      <c r="AC37" s="4">
        <v>729</v>
      </c>
      <c r="AD37" s="4">
        <v>729</v>
      </c>
      <c r="AE37" s="4">
        <v>875</v>
      </c>
      <c r="AF37" s="4">
        <v>875</v>
      </c>
      <c r="AG37" s="4">
        <v>875</v>
      </c>
    </row>
    <row r="38" spans="1:36" ht="13.5" thickBot="1" x14ac:dyDescent="0.3">
      <c r="A38" s="5" t="s">
        <v>57</v>
      </c>
      <c r="B38" s="3" t="s">
        <v>353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/>
      <c r="AG38" s="4"/>
      <c r="AJ38" s="7"/>
    </row>
    <row r="39" spans="1:36" ht="13.5" thickBot="1" x14ac:dyDescent="0.3">
      <c r="A39" s="2" t="s">
        <v>58</v>
      </c>
      <c r="B39" s="3" t="s">
        <v>354</v>
      </c>
      <c r="C39" s="4">
        <v>8865</v>
      </c>
      <c r="D39" s="4">
        <v>8865</v>
      </c>
      <c r="E39" s="4">
        <v>8865</v>
      </c>
      <c r="F39" s="4">
        <v>8865</v>
      </c>
      <c r="G39" s="4">
        <v>8865</v>
      </c>
      <c r="H39" s="4">
        <v>8865</v>
      </c>
      <c r="I39" s="4">
        <v>8865</v>
      </c>
      <c r="J39" s="4">
        <v>8865</v>
      </c>
      <c r="K39" s="4">
        <v>8865</v>
      </c>
      <c r="L39" s="4">
        <v>8865</v>
      </c>
      <c r="M39" s="4">
        <v>8865</v>
      </c>
      <c r="N39" s="4">
        <v>8865</v>
      </c>
      <c r="O39" s="4">
        <v>8865</v>
      </c>
      <c r="P39" s="4">
        <v>8865</v>
      </c>
      <c r="Q39" s="4">
        <v>8865</v>
      </c>
      <c r="R39" s="4">
        <v>8865</v>
      </c>
      <c r="S39" s="4">
        <v>8865</v>
      </c>
      <c r="T39" s="4">
        <v>8865</v>
      </c>
      <c r="U39" s="4">
        <v>8865</v>
      </c>
      <c r="V39" s="4">
        <v>8865</v>
      </c>
      <c r="W39" s="4">
        <v>8865</v>
      </c>
      <c r="X39" s="4">
        <v>8865</v>
      </c>
      <c r="Y39" s="4">
        <v>8865</v>
      </c>
      <c r="Z39" s="4">
        <v>8865</v>
      </c>
      <c r="AA39" s="4">
        <v>8865</v>
      </c>
      <c r="AB39" s="4">
        <v>8865.3985199999988</v>
      </c>
      <c r="AC39" s="4">
        <v>8865</v>
      </c>
      <c r="AD39" s="4">
        <v>71075</v>
      </c>
      <c r="AE39" s="4">
        <v>69708</v>
      </c>
      <c r="AF39" s="4">
        <v>69708</v>
      </c>
      <c r="AG39" s="4">
        <v>69767</v>
      </c>
    </row>
    <row r="40" spans="1:36" ht="13.5" thickBot="1" x14ac:dyDescent="0.3">
      <c r="A40" s="5" t="s">
        <v>59</v>
      </c>
      <c r="B40" s="3" t="s">
        <v>355</v>
      </c>
      <c r="C40" s="4">
        <v>-16</v>
      </c>
      <c r="D40" s="4">
        <v>-29</v>
      </c>
      <c r="E40" s="4">
        <v>-29</v>
      </c>
      <c r="F40" s="4">
        <v>-18</v>
      </c>
      <c r="G40" s="4">
        <v>-18</v>
      </c>
      <c r="H40" s="4">
        <v>-14</v>
      </c>
      <c r="I40" s="4">
        <v>-14</v>
      </c>
      <c r="J40" s="4">
        <v>-15</v>
      </c>
      <c r="K40" s="4">
        <v>-15</v>
      </c>
      <c r="L40" s="4">
        <v>-21</v>
      </c>
      <c r="M40" s="4">
        <v>-21</v>
      </c>
      <c r="N40" s="4">
        <v>-56</v>
      </c>
      <c r="O40" s="4">
        <v>-56</v>
      </c>
      <c r="P40" s="4">
        <v>-108</v>
      </c>
      <c r="Q40" s="4">
        <v>-108</v>
      </c>
      <c r="R40" s="4">
        <v>-85</v>
      </c>
      <c r="S40" s="4">
        <v>-85</v>
      </c>
      <c r="T40" s="4">
        <v>-63</v>
      </c>
      <c r="U40" s="4">
        <v>-63</v>
      </c>
      <c r="V40" s="4">
        <v>-24</v>
      </c>
      <c r="W40" s="4">
        <v>-24</v>
      </c>
      <c r="X40" s="4">
        <v>78</v>
      </c>
      <c r="Y40" s="4">
        <v>78</v>
      </c>
      <c r="Z40" s="4">
        <v>99</v>
      </c>
      <c r="AA40" s="4">
        <v>99</v>
      </c>
      <c r="AB40" s="4">
        <v>104.79096000000001</v>
      </c>
      <c r="AC40" s="4">
        <v>105</v>
      </c>
      <c r="AD40" s="4">
        <v>108</v>
      </c>
      <c r="AE40" s="4">
        <v>108</v>
      </c>
      <c r="AF40" s="4">
        <v>129</v>
      </c>
      <c r="AG40" s="4">
        <v>129</v>
      </c>
      <c r="AJ40" s="7"/>
    </row>
    <row r="41" spans="1:36" ht="13.5" thickBot="1" x14ac:dyDescent="0.3">
      <c r="A41" s="5"/>
      <c r="B41" s="3" t="s">
        <v>356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</row>
    <row r="42" spans="1:36" ht="13.5" thickBot="1" x14ac:dyDescent="0.3">
      <c r="A42" s="5"/>
      <c r="B42" s="3" t="s">
        <v>357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699</v>
      </c>
      <c r="Y42" s="4">
        <v>699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J42" s="7"/>
    </row>
    <row r="43" spans="1:36" ht="13.5" thickBot="1" x14ac:dyDescent="0.3">
      <c r="A43" s="2" t="s">
        <v>60</v>
      </c>
      <c r="B43" s="3" t="s">
        <v>358</v>
      </c>
      <c r="C43" s="4">
        <v>28092</v>
      </c>
      <c r="D43" s="4">
        <v>22085</v>
      </c>
      <c r="E43" s="4">
        <v>22085</v>
      </c>
      <c r="F43" s="4">
        <v>22085</v>
      </c>
      <c r="G43" s="4">
        <v>31620</v>
      </c>
      <c r="H43" s="4">
        <v>31620</v>
      </c>
      <c r="I43" s="4">
        <v>31620</v>
      </c>
      <c r="J43" s="4">
        <v>31620</v>
      </c>
      <c r="K43" s="4">
        <v>44641</v>
      </c>
      <c r="L43" s="4">
        <v>44641</v>
      </c>
      <c r="M43" s="4">
        <v>44641</v>
      </c>
      <c r="N43" s="4">
        <v>44641</v>
      </c>
      <c r="O43" s="4">
        <v>58525</v>
      </c>
      <c r="P43" s="4">
        <v>58525</v>
      </c>
      <c r="Q43" s="4">
        <v>58525</v>
      </c>
      <c r="R43" s="4">
        <v>58525</v>
      </c>
      <c r="S43" s="4">
        <v>91072</v>
      </c>
      <c r="T43" s="4">
        <v>89575</v>
      </c>
      <c r="U43" s="4">
        <v>89575</v>
      </c>
      <c r="V43" s="4">
        <v>91148</v>
      </c>
      <c r="W43" s="4">
        <v>123496</v>
      </c>
      <c r="X43" s="4">
        <v>123496</v>
      </c>
      <c r="Y43" s="4">
        <v>123449</v>
      </c>
      <c r="Z43" s="4">
        <v>124148</v>
      </c>
      <c r="AA43" s="4">
        <v>135885</v>
      </c>
      <c r="AB43" s="4">
        <v>135884.78493999998</v>
      </c>
      <c r="AC43" s="4">
        <v>135885</v>
      </c>
      <c r="AD43" s="4">
        <v>135698</v>
      </c>
      <c r="AE43" s="4">
        <v>133755</v>
      </c>
      <c r="AF43" s="4">
        <v>133755</v>
      </c>
      <c r="AG43" s="4">
        <v>133755</v>
      </c>
      <c r="AJ43" s="7"/>
    </row>
    <row r="44" spans="1:36" ht="13.5" thickBot="1" x14ac:dyDescent="0.3">
      <c r="A44" s="2" t="s">
        <v>61</v>
      </c>
      <c r="B44" s="3" t="s">
        <v>359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J44" s="7"/>
    </row>
    <row r="45" spans="1:36" ht="13.5" thickBot="1" x14ac:dyDescent="0.3">
      <c r="A45" s="5" t="s">
        <v>62</v>
      </c>
      <c r="B45" s="3" t="s">
        <v>273</v>
      </c>
      <c r="C45" s="4">
        <v>2445</v>
      </c>
      <c r="D45" s="4">
        <v>6220</v>
      </c>
      <c r="E45" s="4">
        <v>9022</v>
      </c>
      <c r="F45" s="4">
        <v>9542</v>
      </c>
      <c r="G45" s="4">
        <v>3639</v>
      </c>
      <c r="H45" s="4">
        <v>7172</v>
      </c>
      <c r="I45" s="4">
        <v>10574</v>
      </c>
      <c r="J45" s="4">
        <v>13021</v>
      </c>
      <c r="K45" s="4">
        <v>4134</v>
      </c>
      <c r="L45" s="4">
        <v>6078</v>
      </c>
      <c r="M45" s="4">
        <v>9801</v>
      </c>
      <c r="N45" s="4">
        <v>13884</v>
      </c>
      <c r="O45" s="4">
        <v>2625</v>
      </c>
      <c r="P45" s="4">
        <v>8207</v>
      </c>
      <c r="Q45" s="4">
        <v>12034</v>
      </c>
      <c r="R45" s="4">
        <v>32547</v>
      </c>
      <c r="S45" s="4">
        <v>5394</v>
      </c>
      <c r="T45" s="4">
        <v>12412</v>
      </c>
      <c r="U45" s="4">
        <v>21018</v>
      </c>
      <c r="V45" s="4">
        <v>32348</v>
      </c>
      <c r="W45" s="4">
        <v>3608</v>
      </c>
      <c r="X45" s="4">
        <v>8282</v>
      </c>
      <c r="Y45" s="4">
        <v>13031</v>
      </c>
      <c r="Z45" s="4">
        <v>11737</v>
      </c>
      <c r="AA45" s="4">
        <v>2700</v>
      </c>
      <c r="AB45" s="4">
        <v>7480.918949999992</v>
      </c>
      <c r="AC45" s="4">
        <v>8980</v>
      </c>
      <c r="AD45" s="4">
        <v>-1943</v>
      </c>
      <c r="AE45" s="4">
        <v>429</v>
      </c>
      <c r="AF45" s="4">
        <v>2390</v>
      </c>
      <c r="AG45" s="4">
        <v>-103</v>
      </c>
    </row>
    <row r="46" spans="1:36" ht="13.5" thickBot="1" x14ac:dyDescent="0.3">
      <c r="A46" s="5" t="s">
        <v>63</v>
      </c>
      <c r="B46" s="16" t="s">
        <v>360</v>
      </c>
      <c r="C46" s="17">
        <v>9354</v>
      </c>
      <c r="D46" s="17">
        <v>9782</v>
      </c>
      <c r="E46" s="17">
        <v>6876</v>
      </c>
      <c r="F46" s="17">
        <v>6566</v>
      </c>
      <c r="G46" s="17">
        <v>4877</v>
      </c>
      <c r="H46" s="17">
        <v>5861</v>
      </c>
      <c r="I46" s="17">
        <v>5449</v>
      </c>
      <c r="J46" s="17">
        <v>17885</v>
      </c>
      <c r="K46" s="17">
        <v>24615</v>
      </c>
      <c r="L46" s="17">
        <v>33584</v>
      </c>
      <c r="M46" s="17">
        <v>40884</v>
      </c>
      <c r="N46" s="17">
        <v>47111</v>
      </c>
      <c r="O46" s="17">
        <v>47449</v>
      </c>
      <c r="P46" s="17">
        <v>48134</v>
      </c>
      <c r="Q46" s="17">
        <v>46925</v>
      </c>
      <c r="R46" s="17">
        <v>49630</v>
      </c>
      <c r="S46" s="17">
        <v>51535</v>
      </c>
      <c r="T46" s="17">
        <v>53813</v>
      </c>
      <c r="U46" s="17">
        <v>57128</v>
      </c>
      <c r="V46" s="17">
        <v>56660</v>
      </c>
      <c r="W46" s="17">
        <v>57770</v>
      </c>
      <c r="X46" s="17">
        <v>61145</v>
      </c>
      <c r="Y46" s="17">
        <v>73724</v>
      </c>
      <c r="Z46" s="17">
        <v>81773.267980000004</v>
      </c>
      <c r="AA46" s="17">
        <v>84509.2</v>
      </c>
      <c r="AB46" s="17">
        <v>85250.544979999991</v>
      </c>
      <c r="AC46" s="17">
        <v>83423.199999999997</v>
      </c>
      <c r="AD46" s="17">
        <v>80167</v>
      </c>
      <c r="AE46" s="17">
        <v>72355</v>
      </c>
      <c r="AF46" s="17">
        <v>71603</v>
      </c>
      <c r="AG46" s="17">
        <v>65169</v>
      </c>
    </row>
    <row r="47" spans="1:36" ht="13.5" thickBot="1" x14ac:dyDescent="0.3">
      <c r="A47" s="2" t="s">
        <v>64</v>
      </c>
      <c r="B47" s="3" t="s">
        <v>311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5474</v>
      </c>
      <c r="K47" s="4">
        <v>12180</v>
      </c>
      <c r="L47" s="4">
        <v>20199</v>
      </c>
      <c r="M47" s="4">
        <v>27309</v>
      </c>
      <c r="N47" s="4">
        <v>26791</v>
      </c>
      <c r="O47" s="4">
        <v>27052</v>
      </c>
      <c r="P47" s="4">
        <v>24981</v>
      </c>
      <c r="Q47" s="4">
        <v>23742</v>
      </c>
      <c r="R47" s="4">
        <v>24121</v>
      </c>
      <c r="S47" s="4">
        <v>24326</v>
      </c>
      <c r="T47" s="4">
        <v>23576</v>
      </c>
      <c r="U47" s="4">
        <v>21624</v>
      </c>
      <c r="V47" s="4">
        <v>21368</v>
      </c>
      <c r="W47" s="4">
        <v>21642</v>
      </c>
      <c r="X47" s="4">
        <v>19526</v>
      </c>
      <c r="Y47" s="4">
        <v>27877</v>
      </c>
      <c r="Z47" s="4">
        <v>28057.267980000001</v>
      </c>
      <c r="AA47" s="4">
        <v>26012</v>
      </c>
      <c r="AB47" s="4">
        <v>25734.463179999999</v>
      </c>
      <c r="AC47" s="4">
        <v>22771</v>
      </c>
      <c r="AD47" s="4">
        <v>18803</v>
      </c>
      <c r="AE47" s="4">
        <v>15934</v>
      </c>
      <c r="AF47" s="4">
        <v>14591</v>
      </c>
      <c r="AG47" s="4">
        <v>12911</v>
      </c>
      <c r="AJ47" s="7"/>
    </row>
    <row r="48" spans="1:36" ht="13.5" thickBot="1" x14ac:dyDescent="0.3">
      <c r="A48" s="2" t="s">
        <v>65</v>
      </c>
      <c r="B48" s="3" t="s">
        <v>361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/>
      <c r="AG48" s="4"/>
      <c r="AJ48" s="7"/>
    </row>
    <row r="49" spans="1:36" ht="13.5" thickBot="1" x14ac:dyDescent="0.3">
      <c r="A49" s="2" t="s">
        <v>190</v>
      </c>
      <c r="B49" s="3" t="s">
        <v>362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640</v>
      </c>
      <c r="Y49" s="4">
        <v>643</v>
      </c>
      <c r="Z49" s="4">
        <v>678</v>
      </c>
      <c r="AA49" s="4">
        <v>628</v>
      </c>
      <c r="AB49" s="4">
        <v>657.65831000000003</v>
      </c>
      <c r="AC49" s="4">
        <v>610</v>
      </c>
      <c r="AD49" s="4">
        <v>863</v>
      </c>
      <c r="AE49" s="4">
        <v>863</v>
      </c>
      <c r="AF49" s="4">
        <v>863</v>
      </c>
      <c r="AG49" s="4">
        <v>936</v>
      </c>
      <c r="AJ49" s="7"/>
    </row>
    <row r="50" spans="1:36" ht="13.5" thickBot="1" x14ac:dyDescent="0.3">
      <c r="A50" s="2" t="s">
        <v>66</v>
      </c>
      <c r="B50" s="3" t="s">
        <v>363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J50" s="7"/>
    </row>
    <row r="51" spans="1:36" ht="13.5" thickBot="1" x14ac:dyDescent="0.3">
      <c r="A51" s="2" t="s">
        <v>67</v>
      </c>
      <c r="B51" s="3" t="s">
        <v>364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</row>
    <row r="52" spans="1:36" ht="13.5" thickBot="1" x14ac:dyDescent="0.3">
      <c r="A52" s="2" t="s">
        <v>68</v>
      </c>
      <c r="B52" s="3" t="s">
        <v>365</v>
      </c>
      <c r="C52" s="4">
        <v>9269</v>
      </c>
      <c r="D52" s="4">
        <v>9677</v>
      </c>
      <c r="E52" s="4">
        <v>6771</v>
      </c>
      <c r="F52" s="4">
        <v>6461</v>
      </c>
      <c r="G52" s="4">
        <v>4774</v>
      </c>
      <c r="H52" s="4">
        <v>5762</v>
      </c>
      <c r="I52" s="4">
        <v>5349</v>
      </c>
      <c r="J52" s="4">
        <v>12026</v>
      </c>
      <c r="K52" s="4">
        <v>12050</v>
      </c>
      <c r="L52" s="4">
        <v>12876</v>
      </c>
      <c r="M52" s="4">
        <v>13066</v>
      </c>
      <c r="N52" s="4">
        <v>19594</v>
      </c>
      <c r="O52" s="4">
        <v>19672</v>
      </c>
      <c r="P52" s="4">
        <v>22904</v>
      </c>
      <c r="Q52" s="4">
        <v>22934</v>
      </c>
      <c r="R52" s="4">
        <v>25255</v>
      </c>
      <c r="S52" s="4">
        <v>26955</v>
      </c>
      <c r="T52" s="4">
        <v>29977</v>
      </c>
      <c r="U52" s="4">
        <v>35245</v>
      </c>
      <c r="V52" s="4">
        <v>35066</v>
      </c>
      <c r="W52" s="4">
        <v>35902</v>
      </c>
      <c r="X52" s="4">
        <v>40826</v>
      </c>
      <c r="Y52" s="4">
        <v>45050</v>
      </c>
      <c r="Z52" s="4">
        <v>52854</v>
      </c>
      <c r="AA52" s="4">
        <v>57685</v>
      </c>
      <c r="AB52" s="4">
        <v>58653.920229999996</v>
      </c>
      <c r="AC52" s="4">
        <v>59838</v>
      </c>
      <c r="AD52" s="4">
        <v>60297</v>
      </c>
      <c r="AE52" s="4">
        <v>55354</v>
      </c>
      <c r="AF52" s="4">
        <v>55944</v>
      </c>
      <c r="AG52" s="4">
        <v>51118</v>
      </c>
      <c r="AJ52" s="7"/>
    </row>
    <row r="53" spans="1:36" ht="13.5" thickBot="1" x14ac:dyDescent="0.3">
      <c r="A53" s="2" t="s">
        <v>69</v>
      </c>
      <c r="B53" s="3" t="s">
        <v>366</v>
      </c>
      <c r="C53" s="4">
        <v>85</v>
      </c>
      <c r="D53" s="4">
        <v>105</v>
      </c>
      <c r="E53" s="4">
        <v>105</v>
      </c>
      <c r="F53" s="4">
        <v>105</v>
      </c>
      <c r="G53" s="4">
        <v>105</v>
      </c>
      <c r="H53" s="4">
        <v>99</v>
      </c>
      <c r="I53" s="4">
        <v>99</v>
      </c>
      <c r="J53" s="4">
        <v>120</v>
      </c>
      <c r="K53" s="4">
        <v>120</v>
      </c>
      <c r="L53" s="4">
        <v>120</v>
      </c>
      <c r="M53" s="4">
        <v>120</v>
      </c>
      <c r="N53" s="4">
        <v>177</v>
      </c>
      <c r="O53" s="4">
        <v>177</v>
      </c>
      <c r="P53" s="4">
        <v>249</v>
      </c>
      <c r="Q53" s="4">
        <v>249</v>
      </c>
      <c r="R53" s="4">
        <v>254</v>
      </c>
      <c r="S53" s="4">
        <v>254</v>
      </c>
      <c r="T53" s="4">
        <v>259</v>
      </c>
      <c r="U53" s="4">
        <v>259</v>
      </c>
      <c r="V53" s="4">
        <v>226</v>
      </c>
      <c r="W53" s="4">
        <v>226</v>
      </c>
      <c r="X53" s="4">
        <v>153</v>
      </c>
      <c r="Y53" s="4">
        <v>153</v>
      </c>
      <c r="Z53" s="4">
        <v>184</v>
      </c>
      <c r="AA53" s="4">
        <v>184</v>
      </c>
      <c r="AB53" s="4">
        <v>204.30326000000002</v>
      </c>
      <c r="AC53" s="4">
        <v>204</v>
      </c>
      <c r="AD53" s="4">
        <v>204</v>
      </c>
      <c r="AE53" s="4">
        <v>204</v>
      </c>
      <c r="AF53" s="4">
        <v>204</v>
      </c>
      <c r="AG53" s="4">
        <v>204</v>
      </c>
      <c r="AJ53" s="7"/>
    </row>
    <row r="54" spans="1:36" ht="13.5" thickBot="1" x14ac:dyDescent="0.3">
      <c r="A54" s="2" t="s">
        <v>70</v>
      </c>
      <c r="B54" s="3" t="s">
        <v>367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265</v>
      </c>
      <c r="K54" s="4">
        <v>265</v>
      </c>
      <c r="L54" s="4">
        <v>389</v>
      </c>
      <c r="M54" s="4">
        <v>389</v>
      </c>
      <c r="N54" s="4">
        <v>548</v>
      </c>
      <c r="O54" s="4">
        <v>548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J54" s="7"/>
    </row>
    <row r="55" spans="1:36" ht="13.5" thickBot="1" x14ac:dyDescent="0.3">
      <c r="A55" s="2" t="s">
        <v>71</v>
      </c>
      <c r="B55" s="16" t="s">
        <v>368</v>
      </c>
      <c r="C55" s="17">
        <v>4683</v>
      </c>
      <c r="D55" s="17">
        <v>5223</v>
      </c>
      <c r="E55" s="17">
        <v>7664</v>
      </c>
      <c r="F55" s="17">
        <v>8653</v>
      </c>
      <c r="G55" s="17">
        <v>11020</v>
      </c>
      <c r="H55" s="17">
        <v>10872</v>
      </c>
      <c r="I55" s="17">
        <v>12541</v>
      </c>
      <c r="J55" s="17">
        <v>18107</v>
      </c>
      <c r="K55" s="17">
        <v>14176</v>
      </c>
      <c r="L55" s="17">
        <v>18838</v>
      </c>
      <c r="M55" s="17">
        <v>16753</v>
      </c>
      <c r="N55" s="17">
        <v>12544</v>
      </c>
      <c r="O55" s="17">
        <v>11528</v>
      </c>
      <c r="P55" s="17">
        <v>12397</v>
      </c>
      <c r="Q55" s="17">
        <v>12971</v>
      </c>
      <c r="R55" s="17">
        <v>16850</v>
      </c>
      <c r="S55" s="17">
        <v>15256</v>
      </c>
      <c r="T55" s="17">
        <v>18200</v>
      </c>
      <c r="U55" s="17">
        <v>17770</v>
      </c>
      <c r="V55" s="17">
        <v>29270</v>
      </c>
      <c r="W55" s="17">
        <v>28689</v>
      </c>
      <c r="X55" s="17">
        <v>37276</v>
      </c>
      <c r="Y55" s="17">
        <v>38951</v>
      </c>
      <c r="Z55" s="17">
        <v>33399</v>
      </c>
      <c r="AA55" s="17">
        <v>33810.444931999999</v>
      </c>
      <c r="AB55" s="17">
        <v>32372.053599999999</v>
      </c>
      <c r="AC55" s="17">
        <v>37676</v>
      </c>
      <c r="AD55" s="17">
        <v>44216</v>
      </c>
      <c r="AE55" s="17">
        <v>34948</v>
      </c>
      <c r="AF55" s="17">
        <v>29355</v>
      </c>
      <c r="AG55" s="17">
        <v>26517</v>
      </c>
      <c r="AJ55" s="7"/>
    </row>
    <row r="56" spans="1:36" ht="13.5" thickBot="1" x14ac:dyDescent="0.3">
      <c r="A56" s="2" t="s">
        <v>72</v>
      </c>
      <c r="B56" s="3" t="s">
        <v>311</v>
      </c>
      <c r="C56" s="4">
        <v>234</v>
      </c>
      <c r="D56" s="4">
        <v>59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7847</v>
      </c>
      <c r="K56" s="4">
        <v>9325</v>
      </c>
      <c r="L56" s="4">
        <v>10215</v>
      </c>
      <c r="M56" s="4">
        <v>11006</v>
      </c>
      <c r="N56" s="4">
        <v>5971</v>
      </c>
      <c r="O56" s="4">
        <v>6381</v>
      </c>
      <c r="P56" s="4">
        <v>6232</v>
      </c>
      <c r="Q56" s="4">
        <v>6316</v>
      </c>
      <c r="R56" s="4">
        <v>6439</v>
      </c>
      <c r="S56" s="4">
        <v>6503</v>
      </c>
      <c r="T56" s="4">
        <v>6308</v>
      </c>
      <c r="U56" s="4">
        <v>7638</v>
      </c>
      <c r="V56" s="4">
        <v>12441</v>
      </c>
      <c r="W56" s="4">
        <v>17101</v>
      </c>
      <c r="X56" s="4">
        <v>22944</v>
      </c>
      <c r="Y56" s="4">
        <v>25193</v>
      </c>
      <c r="Z56" s="4">
        <v>21300.444579999999</v>
      </c>
      <c r="AA56" s="4">
        <v>19776.970752000001</v>
      </c>
      <c r="AB56" s="4">
        <v>21579.487440000001</v>
      </c>
      <c r="AC56" s="4">
        <v>24721</v>
      </c>
      <c r="AD56" s="4">
        <v>32530</v>
      </c>
      <c r="AE56" s="4">
        <v>19952</v>
      </c>
      <c r="AF56" s="4">
        <v>12865</v>
      </c>
      <c r="AG56" s="4">
        <v>9516</v>
      </c>
    </row>
    <row r="57" spans="1:36" ht="13.5" thickBot="1" x14ac:dyDescent="0.3">
      <c r="A57" s="2" t="s">
        <v>73</v>
      </c>
      <c r="B57" s="3" t="s">
        <v>361</v>
      </c>
      <c r="C57" s="4">
        <v>0</v>
      </c>
      <c r="D57" s="4">
        <v>0</v>
      </c>
      <c r="E57" s="4">
        <v>0</v>
      </c>
      <c r="F57" s="4">
        <v>0</v>
      </c>
      <c r="G57" s="4">
        <v>31</v>
      </c>
      <c r="H57" s="4">
        <v>182</v>
      </c>
      <c r="I57" s="4">
        <v>41</v>
      </c>
      <c r="J57" s="4">
        <v>12</v>
      </c>
      <c r="K57" s="4">
        <v>0</v>
      </c>
      <c r="L57" s="4">
        <v>0</v>
      </c>
      <c r="M57" s="4">
        <v>0</v>
      </c>
      <c r="N57" s="4">
        <v>499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</row>
    <row r="58" spans="1:36" ht="13.5" thickBot="1" x14ac:dyDescent="0.3">
      <c r="A58" s="2" t="s">
        <v>74</v>
      </c>
      <c r="B58" s="3" t="s">
        <v>369</v>
      </c>
      <c r="C58" s="4">
        <v>561</v>
      </c>
      <c r="D58" s="4">
        <v>669</v>
      </c>
      <c r="E58" s="4">
        <v>484</v>
      </c>
      <c r="F58" s="4">
        <v>862</v>
      </c>
      <c r="G58" s="4">
        <v>505</v>
      </c>
      <c r="H58" s="4">
        <v>536</v>
      </c>
      <c r="I58" s="4">
        <v>2999</v>
      </c>
      <c r="J58" s="4">
        <v>6993</v>
      </c>
      <c r="K58" s="4">
        <v>1687</v>
      </c>
      <c r="L58" s="4">
        <v>5396</v>
      </c>
      <c r="M58" s="4">
        <v>1984</v>
      </c>
      <c r="N58" s="4">
        <v>1571</v>
      </c>
      <c r="O58" s="4">
        <v>1551</v>
      </c>
      <c r="P58" s="4">
        <v>928</v>
      </c>
      <c r="Q58" s="4">
        <v>1894</v>
      </c>
      <c r="R58" s="4">
        <v>1735</v>
      </c>
      <c r="S58" s="4">
        <v>1506</v>
      </c>
      <c r="T58" s="4">
        <v>3351</v>
      </c>
      <c r="U58" s="4">
        <v>2618</v>
      </c>
      <c r="V58" s="4">
        <v>8103</v>
      </c>
      <c r="W58" s="4">
        <v>3404</v>
      </c>
      <c r="X58" s="4">
        <v>4552</v>
      </c>
      <c r="Y58" s="4">
        <v>5456</v>
      </c>
      <c r="Z58" s="4">
        <v>4239</v>
      </c>
      <c r="AA58" s="4">
        <v>5609</v>
      </c>
      <c r="AB58" s="4">
        <v>2138.2614800000001</v>
      </c>
      <c r="AC58" s="4">
        <v>3067</v>
      </c>
      <c r="AD58" s="4">
        <v>3088</v>
      </c>
      <c r="AE58" s="4">
        <v>3448</v>
      </c>
      <c r="AF58" s="4">
        <v>3053</v>
      </c>
      <c r="AG58" s="4">
        <v>2520</v>
      </c>
    </row>
    <row r="59" spans="1:36" ht="13.5" thickBot="1" x14ac:dyDescent="0.3">
      <c r="A59" s="34">
        <v>36971</v>
      </c>
      <c r="B59" s="3" t="s">
        <v>340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206.96382999999997</v>
      </c>
      <c r="AA59" s="4">
        <v>515</v>
      </c>
      <c r="AB59" s="4">
        <v>160.75120999999999</v>
      </c>
      <c r="AC59" s="4">
        <v>272.52328</v>
      </c>
      <c r="AD59" s="4">
        <v>294</v>
      </c>
      <c r="AE59" s="4">
        <v>182</v>
      </c>
      <c r="AF59" s="4">
        <v>221</v>
      </c>
      <c r="AG59" s="4">
        <v>197</v>
      </c>
    </row>
    <row r="60" spans="1:36" ht="13.5" thickBot="1" x14ac:dyDescent="0.3">
      <c r="A60" s="2" t="s">
        <v>75</v>
      </c>
      <c r="B60" s="3" t="s">
        <v>370</v>
      </c>
      <c r="C60" s="4">
        <v>11</v>
      </c>
      <c r="D60" s="4">
        <v>8</v>
      </c>
      <c r="E60" s="4">
        <v>6</v>
      </c>
      <c r="F60" s="4">
        <v>0</v>
      </c>
      <c r="G60" s="4">
        <v>3</v>
      </c>
      <c r="H60" s="4">
        <v>9</v>
      </c>
      <c r="I60" s="4">
        <v>0</v>
      </c>
      <c r="J60" s="4">
        <v>0</v>
      </c>
      <c r="K60" s="4">
        <v>0</v>
      </c>
      <c r="L60" s="4">
        <v>0</v>
      </c>
      <c r="M60" s="4">
        <v>11</v>
      </c>
      <c r="N60" s="4">
        <v>0</v>
      </c>
      <c r="O60" s="4">
        <v>10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</row>
    <row r="61" spans="1:36" ht="13.5" thickBot="1" x14ac:dyDescent="0.3">
      <c r="A61" s="2" t="s">
        <v>191</v>
      </c>
      <c r="B61" s="3" t="s">
        <v>362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42</v>
      </c>
      <c r="Y61" s="4">
        <v>42</v>
      </c>
      <c r="Z61" s="4">
        <v>45.776969999999999</v>
      </c>
      <c r="AA61" s="4">
        <v>45</v>
      </c>
      <c r="AB61" s="4">
        <v>12.66976</v>
      </c>
      <c r="AC61" s="4">
        <v>38</v>
      </c>
      <c r="AD61" s="4">
        <v>0</v>
      </c>
      <c r="AE61" s="4">
        <v>0</v>
      </c>
      <c r="AF61" s="4">
        <v>0</v>
      </c>
      <c r="AG61" s="4">
        <v>0</v>
      </c>
    </row>
    <row r="62" spans="1:36" ht="13.5" thickBot="1" x14ac:dyDescent="0.3">
      <c r="A62" s="2" t="s">
        <v>76</v>
      </c>
      <c r="B62" s="3" t="s">
        <v>371</v>
      </c>
      <c r="C62" s="4">
        <v>502</v>
      </c>
      <c r="D62" s="4">
        <v>661</v>
      </c>
      <c r="E62" s="4">
        <v>458</v>
      </c>
      <c r="F62" s="4">
        <v>531</v>
      </c>
      <c r="G62" s="4">
        <v>492</v>
      </c>
      <c r="H62" s="4">
        <v>501</v>
      </c>
      <c r="I62" s="4">
        <v>497</v>
      </c>
      <c r="J62" s="4">
        <v>718</v>
      </c>
      <c r="K62" s="4">
        <v>649</v>
      </c>
      <c r="L62" s="4">
        <v>706</v>
      </c>
      <c r="M62" s="4">
        <v>727</v>
      </c>
      <c r="N62" s="4">
        <v>1555</v>
      </c>
      <c r="O62" s="4">
        <v>873</v>
      </c>
      <c r="P62" s="4">
        <v>904</v>
      </c>
      <c r="Q62" s="4">
        <v>876</v>
      </c>
      <c r="R62" s="4">
        <v>1401</v>
      </c>
      <c r="S62" s="4">
        <v>1519</v>
      </c>
      <c r="T62" s="4">
        <v>1101</v>
      </c>
      <c r="U62" s="4">
        <v>1134</v>
      </c>
      <c r="V62" s="4">
        <v>1704</v>
      </c>
      <c r="W62" s="4">
        <v>1712</v>
      </c>
      <c r="X62" s="4">
        <v>1830</v>
      </c>
      <c r="Y62" s="4">
        <v>1376</v>
      </c>
      <c r="Z62" s="4">
        <v>1250.1293599999999</v>
      </c>
      <c r="AA62" s="4">
        <v>1556</v>
      </c>
      <c r="AB62" s="4">
        <v>1389.7196799999999</v>
      </c>
      <c r="AC62" s="4">
        <v>2454</v>
      </c>
      <c r="AD62" s="4">
        <v>1300</v>
      </c>
      <c r="AE62" s="4">
        <v>1645</v>
      </c>
      <c r="AF62" s="4">
        <v>2123</v>
      </c>
      <c r="AG62" s="4">
        <v>1666</v>
      </c>
    </row>
    <row r="63" spans="1:36" ht="13.5" thickBot="1" x14ac:dyDescent="0.3">
      <c r="A63" s="2" t="s">
        <v>77</v>
      </c>
      <c r="B63" s="3" t="s">
        <v>365</v>
      </c>
      <c r="C63" s="4">
        <v>2337</v>
      </c>
      <c r="D63" s="4">
        <v>2792</v>
      </c>
      <c r="E63" s="4">
        <v>5793</v>
      </c>
      <c r="F63" s="4">
        <v>6571</v>
      </c>
      <c r="G63" s="4">
        <v>9154</v>
      </c>
      <c r="H63" s="4">
        <v>7907</v>
      </c>
      <c r="I63" s="4">
        <v>7943</v>
      </c>
      <c r="J63" s="4">
        <v>1314</v>
      </c>
      <c r="K63" s="4">
        <v>1128</v>
      </c>
      <c r="L63" s="4">
        <v>962</v>
      </c>
      <c r="M63" s="4">
        <v>1293</v>
      </c>
      <c r="N63" s="4">
        <v>1354</v>
      </c>
      <c r="O63" s="4">
        <v>1016</v>
      </c>
      <c r="P63" s="4">
        <v>916</v>
      </c>
      <c r="Q63" s="4">
        <v>912</v>
      </c>
      <c r="R63" s="4">
        <v>2937</v>
      </c>
      <c r="S63" s="4">
        <v>2224</v>
      </c>
      <c r="T63" s="4">
        <v>2284</v>
      </c>
      <c r="U63" s="4">
        <v>2330</v>
      </c>
      <c r="V63" s="4">
        <v>2363</v>
      </c>
      <c r="W63" s="4">
        <v>2458</v>
      </c>
      <c r="X63" s="4">
        <v>2296</v>
      </c>
      <c r="Y63" s="4">
        <v>2236</v>
      </c>
      <c r="Z63" s="4">
        <v>2611</v>
      </c>
      <c r="AA63" s="4">
        <v>3082.0155600000016</v>
      </c>
      <c r="AB63" s="4">
        <v>3079.71108</v>
      </c>
      <c r="AC63" s="4">
        <v>3076</v>
      </c>
      <c r="AD63" s="4">
        <v>3172</v>
      </c>
      <c r="AE63" s="4">
        <v>6084</v>
      </c>
      <c r="AF63" s="4">
        <v>5834</v>
      </c>
      <c r="AG63" s="4">
        <v>8865</v>
      </c>
    </row>
    <row r="64" spans="1:36" ht="13.5" thickBot="1" x14ac:dyDescent="0.3">
      <c r="A64" s="2" t="s">
        <v>78</v>
      </c>
      <c r="B64" s="3" t="s">
        <v>372</v>
      </c>
      <c r="C64" s="4">
        <v>310</v>
      </c>
      <c r="D64" s="4">
        <v>485</v>
      </c>
      <c r="E64" s="4">
        <v>486</v>
      </c>
      <c r="F64" s="4">
        <v>361</v>
      </c>
      <c r="G64" s="4">
        <v>361</v>
      </c>
      <c r="H64" s="4">
        <v>537</v>
      </c>
      <c r="I64" s="4">
        <v>537</v>
      </c>
      <c r="J64" s="4">
        <v>421</v>
      </c>
      <c r="K64" s="4">
        <v>421</v>
      </c>
      <c r="L64" s="4">
        <v>778</v>
      </c>
      <c r="M64" s="4">
        <v>778</v>
      </c>
      <c r="N64" s="4">
        <v>647</v>
      </c>
      <c r="O64" s="4">
        <v>647</v>
      </c>
      <c r="P64" s="4">
        <v>1294</v>
      </c>
      <c r="Q64" s="4">
        <v>1294</v>
      </c>
      <c r="R64" s="4">
        <v>1206</v>
      </c>
      <c r="S64" s="4">
        <v>1206</v>
      </c>
      <c r="T64" s="4">
        <v>1953</v>
      </c>
      <c r="U64" s="4">
        <v>1953</v>
      </c>
      <c r="V64" s="4">
        <v>1717</v>
      </c>
      <c r="W64" s="4">
        <v>1717</v>
      </c>
      <c r="X64" s="4">
        <v>2478</v>
      </c>
      <c r="Y64" s="4">
        <v>2478</v>
      </c>
      <c r="Z64" s="4">
        <v>1953</v>
      </c>
      <c r="AA64" s="4">
        <v>1953.1761299999998</v>
      </c>
      <c r="AB64" s="4">
        <v>2421.7788799999998</v>
      </c>
      <c r="AC64" s="4">
        <v>2422</v>
      </c>
      <c r="AD64" s="4">
        <v>2021</v>
      </c>
      <c r="AE64" s="4">
        <v>2021</v>
      </c>
      <c r="AF64" s="4">
        <v>2518</v>
      </c>
      <c r="AG64" s="4">
        <v>2518</v>
      </c>
    </row>
    <row r="65" spans="1:33" ht="13.5" thickBot="1" x14ac:dyDescent="0.3">
      <c r="A65" s="2" t="s">
        <v>79</v>
      </c>
      <c r="B65" s="3" t="s">
        <v>367</v>
      </c>
      <c r="C65" s="4">
        <v>728</v>
      </c>
      <c r="D65" s="4">
        <v>549</v>
      </c>
      <c r="E65" s="4">
        <v>437</v>
      </c>
      <c r="F65" s="4">
        <v>328</v>
      </c>
      <c r="G65" s="4">
        <v>474</v>
      </c>
      <c r="H65" s="4">
        <v>1200</v>
      </c>
      <c r="I65" s="4">
        <v>524</v>
      </c>
      <c r="J65" s="4">
        <v>802</v>
      </c>
      <c r="K65" s="4">
        <v>966</v>
      </c>
      <c r="L65" s="4">
        <v>780</v>
      </c>
      <c r="M65" s="4">
        <v>954</v>
      </c>
      <c r="N65" s="4">
        <v>947</v>
      </c>
      <c r="O65" s="4">
        <v>1050</v>
      </c>
      <c r="P65" s="4">
        <v>2123</v>
      </c>
      <c r="Q65" s="4">
        <v>1680</v>
      </c>
      <c r="R65" s="4">
        <v>3132</v>
      </c>
      <c r="S65" s="4">
        <v>2298</v>
      </c>
      <c r="T65" s="4">
        <v>3203</v>
      </c>
      <c r="U65" s="4">
        <v>2097</v>
      </c>
      <c r="V65" s="4">
        <v>2942</v>
      </c>
      <c r="W65" s="4">
        <v>2296</v>
      </c>
      <c r="X65" s="4">
        <v>3134</v>
      </c>
      <c r="Y65" s="4">
        <v>2170</v>
      </c>
      <c r="Z65" s="4">
        <v>2000</v>
      </c>
      <c r="AA65" s="4">
        <v>1788.2824900000001</v>
      </c>
      <c r="AB65" s="4">
        <v>1750.4252799999999</v>
      </c>
      <c r="AC65" s="4">
        <v>1898</v>
      </c>
      <c r="AD65" s="4">
        <v>2105</v>
      </c>
      <c r="AE65" s="4">
        <v>1798</v>
      </c>
      <c r="AF65" s="4">
        <v>2960</v>
      </c>
      <c r="AG65" s="4">
        <v>1432</v>
      </c>
    </row>
    <row r="66" spans="1:33" ht="13.5" thickBot="1" x14ac:dyDescent="0.3">
      <c r="A66" s="2" t="s">
        <v>80</v>
      </c>
      <c r="B66" s="3" t="s">
        <v>373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</row>
    <row r="67" spans="1:33" ht="13.5" thickBot="1" x14ac:dyDescent="0.3">
      <c r="A67" s="2" t="s">
        <v>81</v>
      </c>
      <c r="B67" s="16" t="s">
        <v>374</v>
      </c>
      <c r="C67" s="17">
        <v>54152</v>
      </c>
      <c r="D67" s="17">
        <v>52875</v>
      </c>
      <c r="E67" s="17">
        <v>55212</v>
      </c>
      <c r="F67" s="17">
        <v>56422</v>
      </c>
      <c r="G67" s="17">
        <v>60732</v>
      </c>
      <c r="H67" s="17">
        <v>65105</v>
      </c>
      <c r="I67" s="17">
        <v>69765</v>
      </c>
      <c r="J67" s="17">
        <v>90213</v>
      </c>
      <c r="K67" s="17">
        <v>97145</v>
      </c>
      <c r="L67" s="17">
        <v>112714</v>
      </c>
      <c r="M67" s="17">
        <v>121652</v>
      </c>
      <c r="N67" s="17">
        <v>127718</v>
      </c>
      <c r="O67" s="17">
        <v>129665</v>
      </c>
      <c r="P67" s="17">
        <v>136749</v>
      </c>
      <c r="Q67" s="17">
        <v>139941</v>
      </c>
      <c r="R67" s="17">
        <v>167061</v>
      </c>
      <c r="S67" s="17">
        <v>172767</v>
      </c>
      <c r="T67" s="17">
        <v>183531</v>
      </c>
      <c r="U67" s="17">
        <v>195022</v>
      </c>
      <c r="V67" s="17">
        <v>218996</v>
      </c>
      <c r="W67" s="17">
        <v>223133</v>
      </c>
      <c r="X67" s="17">
        <v>240570</v>
      </c>
      <c r="Y67" s="17">
        <v>259526</v>
      </c>
      <c r="Z67" s="17">
        <v>260749.87797999999</v>
      </c>
      <c r="AA67" s="17">
        <v>266597.64493200002</v>
      </c>
      <c r="AB67" s="17">
        <v>270687.49194999994</v>
      </c>
      <c r="AC67" s="17">
        <v>275665.2</v>
      </c>
      <c r="AD67" s="17">
        <v>330051</v>
      </c>
      <c r="AE67" s="17">
        <v>312179</v>
      </c>
      <c r="AF67" s="17">
        <v>307815</v>
      </c>
      <c r="AG67" s="17">
        <v>296110</v>
      </c>
    </row>
    <row r="68" spans="1:33" x14ac:dyDescent="0.25"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1.6900000046007335E-3</v>
      </c>
      <c r="AA68" s="8"/>
      <c r="AB68" s="8"/>
      <c r="AC68" s="8"/>
      <c r="AD68" s="8"/>
      <c r="AE68" s="8">
        <v>0</v>
      </c>
      <c r="AF68" s="8">
        <v>0</v>
      </c>
      <c r="AG68" s="8">
        <v>0</v>
      </c>
    </row>
  </sheetData>
  <mergeCells count="64">
    <mergeCell ref="AG2:AG3"/>
    <mergeCell ref="AG34:AG35"/>
    <mergeCell ref="AF2:AF3"/>
    <mergeCell ref="AF34:AF35"/>
    <mergeCell ref="AA2:AA3"/>
    <mergeCell ref="AA34:AA35"/>
    <mergeCell ref="AE2:AE3"/>
    <mergeCell ref="AE34:AE35"/>
    <mergeCell ref="AD2:AD3"/>
    <mergeCell ref="AD34:AD35"/>
    <mergeCell ref="G34:G35"/>
    <mergeCell ref="G2:G3"/>
    <mergeCell ref="H34:H35"/>
    <mergeCell ref="I34:I35"/>
    <mergeCell ref="J2:J3"/>
    <mergeCell ref="K2:K3"/>
    <mergeCell ref="L2:L3"/>
    <mergeCell ref="L34:L35"/>
    <mergeCell ref="H2:H3"/>
    <mergeCell ref="I2:I3"/>
    <mergeCell ref="J34:J35"/>
    <mergeCell ref="K34:K35"/>
    <mergeCell ref="B34:B35"/>
    <mergeCell ref="C34:C35"/>
    <mergeCell ref="D34:D35"/>
    <mergeCell ref="E34:E35"/>
    <mergeCell ref="F34:F35"/>
    <mergeCell ref="B2:B3"/>
    <mergeCell ref="C2:C3"/>
    <mergeCell ref="D2:D3"/>
    <mergeCell ref="E2:E3"/>
    <mergeCell ref="F2:F3"/>
    <mergeCell ref="T34:T35"/>
    <mergeCell ref="U34:U35"/>
    <mergeCell ref="T2:T3"/>
    <mergeCell ref="M2:M3"/>
    <mergeCell ref="N2:N3"/>
    <mergeCell ref="P34:P35"/>
    <mergeCell ref="O2:O3"/>
    <mergeCell ref="P2:P3"/>
    <mergeCell ref="M34:M35"/>
    <mergeCell ref="N34:N35"/>
    <mergeCell ref="O34:O35"/>
    <mergeCell ref="Q34:Q35"/>
    <mergeCell ref="R34:R35"/>
    <mergeCell ref="Q2:Q3"/>
    <mergeCell ref="R2:R3"/>
    <mergeCell ref="S2:S3"/>
    <mergeCell ref="S34:S35"/>
    <mergeCell ref="U2:U3"/>
    <mergeCell ref="AC2:AC3"/>
    <mergeCell ref="AC34:AC35"/>
    <mergeCell ref="V2:V3"/>
    <mergeCell ref="AB2:AB3"/>
    <mergeCell ref="AB34:AB35"/>
    <mergeCell ref="Z2:Z3"/>
    <mergeCell ref="Z34:Z35"/>
    <mergeCell ref="Y2:Y3"/>
    <mergeCell ref="Y34:Y35"/>
    <mergeCell ref="V34:V35"/>
    <mergeCell ref="W2:W3"/>
    <mergeCell ref="W34:W35"/>
    <mergeCell ref="X2:X3"/>
    <mergeCell ref="X34:X3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6288-693E-437D-9D21-08DD04F250D4}">
  <sheetPr codeName="Arkusz4">
    <tabColor rgb="FF002060"/>
  </sheetPr>
  <dimension ref="A2:AJ66"/>
  <sheetViews>
    <sheetView workbookViewId="0">
      <selection activeCell="B14" sqref="B14:B17"/>
    </sheetView>
  </sheetViews>
  <sheetFormatPr defaultColWidth="20.140625" defaultRowHeight="12.75" x14ac:dyDescent="0.25"/>
  <cols>
    <col min="1" max="1" width="2.7109375" style="2" customWidth="1"/>
    <col min="2" max="2" width="51.28515625" style="1" customWidth="1"/>
    <col min="3" max="16384" width="20.140625" style="1"/>
  </cols>
  <sheetData>
    <row r="2" spans="1:36" x14ac:dyDescent="0.25">
      <c r="B2" s="48" t="s">
        <v>269</v>
      </c>
      <c r="C2" s="45" t="s">
        <v>268</v>
      </c>
      <c r="D2" s="45" t="s">
        <v>268</v>
      </c>
      <c r="E2" s="45" t="s">
        <v>268</v>
      </c>
      <c r="F2" s="45" t="s">
        <v>268</v>
      </c>
      <c r="G2" s="45" t="s">
        <v>268</v>
      </c>
      <c r="H2" s="45" t="s">
        <v>268</v>
      </c>
      <c r="I2" s="45" t="s">
        <v>268</v>
      </c>
      <c r="J2" s="45" t="s">
        <v>268</v>
      </c>
      <c r="K2" s="45" t="s">
        <v>268</v>
      </c>
      <c r="L2" s="45" t="s">
        <v>268</v>
      </c>
      <c r="M2" s="45" t="s">
        <v>268</v>
      </c>
      <c r="N2" s="45" t="s">
        <v>268</v>
      </c>
      <c r="O2" s="45" t="s">
        <v>268</v>
      </c>
      <c r="P2" s="45" t="s">
        <v>268</v>
      </c>
      <c r="Q2" s="45" t="s">
        <v>268</v>
      </c>
      <c r="R2" s="45" t="s">
        <v>268</v>
      </c>
      <c r="S2" s="45" t="s">
        <v>268</v>
      </c>
      <c r="T2" s="45" t="s">
        <v>268</v>
      </c>
      <c r="U2" s="45" t="s">
        <v>268</v>
      </c>
      <c r="V2" s="45" t="s">
        <v>268</v>
      </c>
      <c r="W2" s="45" t="s">
        <v>268</v>
      </c>
      <c r="X2" s="45" t="s">
        <v>268</v>
      </c>
      <c r="Y2" s="45" t="s">
        <v>268</v>
      </c>
      <c r="Z2" s="45" t="s">
        <v>268</v>
      </c>
      <c r="AA2" s="45" t="s">
        <v>268</v>
      </c>
      <c r="AB2" s="45" t="s">
        <v>268</v>
      </c>
      <c r="AC2" s="45" t="s">
        <v>268</v>
      </c>
      <c r="AD2" s="45" t="s">
        <v>268</v>
      </c>
      <c r="AE2" s="45" t="s">
        <v>268</v>
      </c>
      <c r="AF2" s="45" t="s">
        <v>268</v>
      </c>
      <c r="AG2" s="45" t="s">
        <v>268</v>
      </c>
    </row>
    <row r="3" spans="1:36" ht="25.5" x14ac:dyDescent="0.25">
      <c r="B3" s="55"/>
      <c r="C3" s="9" t="s">
        <v>134</v>
      </c>
      <c r="D3" s="9" t="s">
        <v>135</v>
      </c>
      <c r="E3" s="9" t="s">
        <v>136</v>
      </c>
      <c r="F3" s="9" t="s">
        <v>133</v>
      </c>
      <c r="G3" s="9" t="s">
        <v>157</v>
      </c>
      <c r="H3" s="9" t="s">
        <v>158</v>
      </c>
      <c r="I3" s="9" t="s">
        <v>159</v>
      </c>
      <c r="J3" s="9" t="s">
        <v>160</v>
      </c>
      <c r="K3" s="9" t="s">
        <v>161</v>
      </c>
      <c r="L3" s="9" t="s">
        <v>162</v>
      </c>
      <c r="M3" s="9" t="s">
        <v>163</v>
      </c>
      <c r="N3" s="9" t="s">
        <v>164</v>
      </c>
      <c r="O3" s="9" t="s">
        <v>165</v>
      </c>
      <c r="P3" s="9" t="s">
        <v>166</v>
      </c>
      <c r="Q3" s="9" t="s">
        <v>167</v>
      </c>
      <c r="R3" s="9" t="s">
        <v>168</v>
      </c>
      <c r="S3" s="9" t="s">
        <v>169</v>
      </c>
      <c r="T3" s="9" t="s">
        <v>170</v>
      </c>
      <c r="U3" s="9" t="s">
        <v>171</v>
      </c>
      <c r="V3" s="9" t="s">
        <v>230</v>
      </c>
      <c r="W3" s="9" t="s">
        <v>196</v>
      </c>
      <c r="X3" s="9" t="s">
        <v>231</v>
      </c>
      <c r="Y3" s="9" t="s">
        <v>232</v>
      </c>
      <c r="Z3" s="9" t="s">
        <v>233</v>
      </c>
      <c r="AA3" s="9" t="s">
        <v>200</v>
      </c>
      <c r="AB3" s="9" t="s">
        <v>234</v>
      </c>
      <c r="AC3" s="9" t="s">
        <v>235</v>
      </c>
      <c r="AD3" s="9" t="s">
        <v>247</v>
      </c>
      <c r="AE3" s="9" t="s">
        <v>250</v>
      </c>
      <c r="AF3" s="9" t="s">
        <v>252</v>
      </c>
      <c r="AG3" s="9" t="s">
        <v>256</v>
      </c>
    </row>
    <row r="4" spans="1:36" x14ac:dyDescent="0.25">
      <c r="A4" s="5"/>
      <c r="B4" s="10" t="s">
        <v>270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6" x14ac:dyDescent="0.25">
      <c r="A5" s="6" t="s">
        <v>82</v>
      </c>
      <c r="B5" s="11" t="s">
        <v>271</v>
      </c>
      <c r="C5" s="12">
        <v>2445</v>
      </c>
      <c r="D5" s="12">
        <v>6220</v>
      </c>
      <c r="E5" s="12">
        <v>9022</v>
      </c>
      <c r="F5" s="12">
        <v>9542</v>
      </c>
      <c r="G5" s="12">
        <v>3639</v>
      </c>
      <c r="H5" s="12">
        <v>7172</v>
      </c>
      <c r="I5" s="12">
        <v>10574</v>
      </c>
      <c r="J5" s="12">
        <v>13040</v>
      </c>
      <c r="K5" s="12">
        <v>4134</v>
      </c>
      <c r="L5" s="12">
        <v>6078</v>
      </c>
      <c r="M5" s="12">
        <v>9824</v>
      </c>
      <c r="N5" s="12">
        <v>13908</v>
      </c>
      <c r="O5" s="12">
        <v>2635</v>
      </c>
      <c r="P5" s="12">
        <v>8240</v>
      </c>
      <c r="Q5" s="12">
        <v>12041</v>
      </c>
      <c r="R5" s="12">
        <v>18096</v>
      </c>
      <c r="S5" s="12">
        <v>4905</v>
      </c>
      <c r="T5" s="12">
        <v>11894</v>
      </c>
      <c r="U5" s="12">
        <v>18679</v>
      </c>
      <c r="V5" s="12">
        <v>24413</v>
      </c>
      <c r="W5" s="12">
        <v>1016</v>
      </c>
      <c r="X5" s="12">
        <v>4822</v>
      </c>
      <c r="Y5" s="12">
        <v>6801</v>
      </c>
      <c r="Z5" s="12">
        <v>12201</v>
      </c>
      <c r="AA5" s="12">
        <v>3214</v>
      </c>
      <c r="AB5" s="12">
        <v>8301.741039999999</v>
      </c>
      <c r="AC5" s="12">
        <v>9572</v>
      </c>
      <c r="AD5" s="12">
        <v>12333</v>
      </c>
      <c r="AE5" s="12">
        <v>467</v>
      </c>
      <c r="AF5" s="12">
        <v>2503</v>
      </c>
      <c r="AG5" s="12">
        <v>293</v>
      </c>
      <c r="AH5" s="7"/>
      <c r="AI5" s="7"/>
      <c r="AJ5" s="7"/>
    </row>
    <row r="6" spans="1:36" x14ac:dyDescent="0.25">
      <c r="A6" s="5" t="s">
        <v>83</v>
      </c>
      <c r="B6" s="11" t="s">
        <v>272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19</v>
      </c>
      <c r="K6" s="12">
        <v>0</v>
      </c>
      <c r="L6" s="12">
        <v>0</v>
      </c>
      <c r="M6" s="12">
        <v>0</v>
      </c>
      <c r="N6" s="12">
        <v>24</v>
      </c>
      <c r="O6" s="12">
        <v>10</v>
      </c>
      <c r="P6" s="12">
        <v>33</v>
      </c>
      <c r="Q6" s="12">
        <v>8</v>
      </c>
      <c r="R6" s="12">
        <v>9</v>
      </c>
      <c r="S6" s="12">
        <v>0</v>
      </c>
      <c r="T6" s="12">
        <v>0</v>
      </c>
      <c r="U6" s="12">
        <v>0</v>
      </c>
      <c r="V6" s="12">
        <v>-7935</v>
      </c>
      <c r="W6" s="12">
        <v>-2592</v>
      </c>
      <c r="X6" s="12">
        <v>-3460</v>
      </c>
      <c r="Y6" s="12">
        <v>-6230</v>
      </c>
      <c r="Z6" s="12">
        <v>465</v>
      </c>
      <c r="AA6" s="12">
        <v>514</v>
      </c>
      <c r="AB6" s="12">
        <v>771.9800899999999</v>
      </c>
      <c r="AC6" s="12">
        <v>592</v>
      </c>
      <c r="AD6" s="12">
        <v>14276</v>
      </c>
      <c r="AE6" s="12">
        <v>38</v>
      </c>
      <c r="AF6" s="12">
        <v>113</v>
      </c>
      <c r="AG6" s="12">
        <v>397</v>
      </c>
      <c r="AH6" s="7"/>
      <c r="AI6" s="7"/>
      <c r="AJ6" s="7"/>
    </row>
    <row r="7" spans="1:36" x14ac:dyDescent="0.25">
      <c r="A7" s="5" t="s">
        <v>84</v>
      </c>
      <c r="B7" s="11" t="s">
        <v>273</v>
      </c>
      <c r="C7" s="12">
        <v>2445</v>
      </c>
      <c r="D7" s="12">
        <v>6220</v>
      </c>
      <c r="E7" s="12">
        <v>9022</v>
      </c>
      <c r="F7" s="12">
        <v>9542</v>
      </c>
      <c r="G7" s="12">
        <v>3639</v>
      </c>
      <c r="H7" s="12">
        <v>7172</v>
      </c>
      <c r="I7" s="12">
        <v>10574</v>
      </c>
      <c r="J7" s="12">
        <v>13021</v>
      </c>
      <c r="K7" s="12">
        <v>4134</v>
      </c>
      <c r="L7" s="12">
        <v>6078</v>
      </c>
      <c r="M7" s="12">
        <v>9824</v>
      </c>
      <c r="N7" s="12">
        <v>13884</v>
      </c>
      <c r="O7" s="12">
        <v>2625</v>
      </c>
      <c r="P7" s="12">
        <v>8207</v>
      </c>
      <c r="Q7" s="12">
        <v>12034</v>
      </c>
      <c r="R7" s="12">
        <v>18087</v>
      </c>
      <c r="S7" s="12">
        <v>4905</v>
      </c>
      <c r="T7" s="12">
        <v>11894</v>
      </c>
      <c r="U7" s="12">
        <v>18679</v>
      </c>
      <c r="V7" s="12">
        <v>32348</v>
      </c>
      <c r="W7" s="12">
        <v>3608</v>
      </c>
      <c r="X7" s="12">
        <v>8282</v>
      </c>
      <c r="Y7" s="12">
        <v>13031</v>
      </c>
      <c r="Z7" s="12">
        <v>11736</v>
      </c>
      <c r="AA7" s="12">
        <v>2700</v>
      </c>
      <c r="AB7" s="12">
        <v>7529.760949999999</v>
      </c>
      <c r="AC7" s="12">
        <v>8980</v>
      </c>
      <c r="AD7" s="12">
        <v>-1943</v>
      </c>
      <c r="AE7" s="12">
        <v>429</v>
      </c>
      <c r="AF7" s="12">
        <v>2390</v>
      </c>
      <c r="AG7" s="12">
        <v>-103</v>
      </c>
      <c r="AH7" s="7"/>
      <c r="AI7" s="7"/>
      <c r="AJ7" s="7"/>
    </row>
    <row r="8" spans="1:36" x14ac:dyDescent="0.25">
      <c r="A8" s="5" t="s">
        <v>85</v>
      </c>
      <c r="B8" s="11" t="s">
        <v>274</v>
      </c>
      <c r="C8" s="12">
        <v>-236</v>
      </c>
      <c r="D8" s="12">
        <v>-1788</v>
      </c>
      <c r="E8" s="12">
        <v>1081</v>
      </c>
      <c r="F8" s="12">
        <v>1512</v>
      </c>
      <c r="G8" s="12">
        <v>-2518</v>
      </c>
      <c r="H8" s="12">
        <v>-3107</v>
      </c>
      <c r="I8" s="12">
        <v>174</v>
      </c>
      <c r="J8" s="12">
        <v>-3947</v>
      </c>
      <c r="K8" s="12">
        <v>-3534</v>
      </c>
      <c r="L8" s="12">
        <v>640</v>
      </c>
      <c r="M8" s="12">
        <v>428</v>
      </c>
      <c r="N8" s="12">
        <v>1562</v>
      </c>
      <c r="O8" s="12">
        <v>4057</v>
      </c>
      <c r="P8" s="12">
        <v>2383</v>
      </c>
      <c r="Q8" s="12">
        <v>4601</v>
      </c>
      <c r="R8" s="12">
        <v>3105</v>
      </c>
      <c r="S8" s="12">
        <v>1130</v>
      </c>
      <c r="T8" s="12">
        <v>-978</v>
      </c>
      <c r="U8" s="12">
        <v>2061</v>
      </c>
      <c r="V8" s="12">
        <v>-282</v>
      </c>
      <c r="W8" s="12">
        <v>6328</v>
      </c>
      <c r="X8" s="12">
        <v>4419</v>
      </c>
      <c r="Y8" s="12">
        <v>2933</v>
      </c>
      <c r="Z8" s="12">
        <v>-4214</v>
      </c>
      <c r="AA8" s="12">
        <v>2362</v>
      </c>
      <c r="AB8" s="12">
        <v>2264.5648700000002</v>
      </c>
      <c r="AC8" s="12">
        <v>6104</v>
      </c>
      <c r="AD8" s="12">
        <v>4465</v>
      </c>
      <c r="AE8" s="12">
        <v>1683</v>
      </c>
      <c r="AF8" s="12">
        <v>1294</v>
      </c>
      <c r="AG8" s="12">
        <v>7772</v>
      </c>
      <c r="AH8" s="7"/>
      <c r="AI8" s="7"/>
      <c r="AJ8" s="7"/>
    </row>
    <row r="9" spans="1:36" x14ac:dyDescent="0.25">
      <c r="A9" s="5" t="s">
        <v>86</v>
      </c>
      <c r="B9" s="13" t="s">
        <v>275</v>
      </c>
      <c r="C9" s="14">
        <v>618</v>
      </c>
      <c r="D9" s="14">
        <v>1332</v>
      </c>
      <c r="E9" s="14">
        <v>2030</v>
      </c>
      <c r="F9" s="14">
        <v>2815</v>
      </c>
      <c r="G9" s="14">
        <v>791</v>
      </c>
      <c r="H9" s="14">
        <v>1676</v>
      </c>
      <c r="I9" s="14">
        <v>2576</v>
      </c>
      <c r="J9" s="14">
        <v>3459</v>
      </c>
      <c r="K9" s="14">
        <v>934</v>
      </c>
      <c r="L9" s="14">
        <v>1892</v>
      </c>
      <c r="M9" s="14">
        <v>3095</v>
      </c>
      <c r="N9" s="14">
        <v>4587</v>
      </c>
      <c r="O9" s="14">
        <v>1495</v>
      </c>
      <c r="P9" s="14">
        <v>3051</v>
      </c>
      <c r="Q9" s="14">
        <v>4615</v>
      </c>
      <c r="R9" s="14">
        <v>6244</v>
      </c>
      <c r="S9" s="14">
        <v>1639</v>
      </c>
      <c r="T9" s="14">
        <v>3338</v>
      </c>
      <c r="U9" s="14">
        <v>5040</v>
      </c>
      <c r="V9" s="14">
        <v>6753</v>
      </c>
      <c r="W9" s="14">
        <v>1776</v>
      </c>
      <c r="X9" s="14">
        <v>5027</v>
      </c>
      <c r="Y9" s="14">
        <v>6656</v>
      </c>
      <c r="Z9" s="14">
        <v>9362</v>
      </c>
      <c r="AA9" s="14">
        <v>2832</v>
      </c>
      <c r="AB9" s="14">
        <v>5756.5568300000004</v>
      </c>
      <c r="AC9" s="14">
        <v>9025</v>
      </c>
      <c r="AD9" s="14">
        <v>12381</v>
      </c>
      <c r="AE9" s="14">
        <v>4526</v>
      </c>
      <c r="AF9" s="14">
        <v>8971</v>
      </c>
      <c r="AG9" s="14">
        <v>14042</v>
      </c>
      <c r="AH9" s="7"/>
      <c r="AI9" s="7"/>
      <c r="AJ9" s="7"/>
    </row>
    <row r="10" spans="1:36" x14ac:dyDescent="0.25">
      <c r="A10" s="5" t="s">
        <v>87</v>
      </c>
      <c r="B10" s="13" t="s">
        <v>276</v>
      </c>
      <c r="C10" s="14">
        <v>445</v>
      </c>
      <c r="D10" s="14">
        <v>205</v>
      </c>
      <c r="E10" s="14">
        <v>62</v>
      </c>
      <c r="F10" s="14">
        <v>317</v>
      </c>
      <c r="G10" s="14">
        <v>266</v>
      </c>
      <c r="H10" s="14">
        <v>-405</v>
      </c>
      <c r="I10" s="14">
        <v>-207</v>
      </c>
      <c r="J10" s="14">
        <v>-241</v>
      </c>
      <c r="K10" s="14">
        <v>1</v>
      </c>
      <c r="L10" s="14">
        <v>-160</v>
      </c>
      <c r="M10" s="14">
        <v>576</v>
      </c>
      <c r="N10" s="14">
        <v>-176</v>
      </c>
      <c r="O10" s="14">
        <v>1600</v>
      </c>
      <c r="P10" s="14">
        <v>1377</v>
      </c>
      <c r="Q10" s="14">
        <v>1739</v>
      </c>
      <c r="R10" s="14">
        <v>2222</v>
      </c>
      <c r="S10" s="14">
        <v>436</v>
      </c>
      <c r="T10" s="14">
        <v>-333</v>
      </c>
      <c r="U10" s="14">
        <v>267</v>
      </c>
      <c r="V10" s="14">
        <v>35</v>
      </c>
      <c r="W10" s="14">
        <v>339</v>
      </c>
      <c r="X10" s="14">
        <v>581</v>
      </c>
      <c r="Y10" s="14">
        <v>2773</v>
      </c>
      <c r="Z10" s="14">
        <v>455</v>
      </c>
      <c r="AA10" s="14">
        <v>-101</v>
      </c>
      <c r="AB10" s="14">
        <v>-2041.7691</v>
      </c>
      <c r="AC10" s="14">
        <v>-220</v>
      </c>
      <c r="AD10" s="14">
        <v>-2324</v>
      </c>
      <c r="AE10" s="14">
        <v>-497</v>
      </c>
      <c r="AF10" s="14">
        <v>-414</v>
      </c>
      <c r="AG10" s="14">
        <v>-152</v>
      </c>
      <c r="AH10" s="7"/>
      <c r="AI10" s="7"/>
      <c r="AJ10" s="7"/>
    </row>
    <row r="11" spans="1:36" x14ac:dyDescent="0.25">
      <c r="A11" s="5" t="s">
        <v>88</v>
      </c>
      <c r="B11" s="13" t="s">
        <v>277</v>
      </c>
      <c r="C11" s="14">
        <v>2</v>
      </c>
      <c r="D11" s="14">
        <v>3</v>
      </c>
      <c r="E11" s="14">
        <v>3</v>
      </c>
      <c r="F11" s="14">
        <v>3</v>
      </c>
      <c r="G11" s="14">
        <v>0</v>
      </c>
      <c r="H11" s="14">
        <v>1</v>
      </c>
      <c r="I11" s="14">
        <v>1</v>
      </c>
      <c r="J11" s="14">
        <v>0</v>
      </c>
      <c r="K11" s="14">
        <v>-37</v>
      </c>
      <c r="L11" s="14">
        <v>0</v>
      </c>
      <c r="M11" s="14">
        <v>0</v>
      </c>
      <c r="N11" s="14">
        <v>0</v>
      </c>
      <c r="O11" s="14">
        <v>0</v>
      </c>
      <c r="P11" s="14">
        <v>309</v>
      </c>
      <c r="Q11" s="14">
        <v>448</v>
      </c>
      <c r="R11" s="14">
        <v>396</v>
      </c>
      <c r="S11" s="14">
        <v>77</v>
      </c>
      <c r="T11" s="14">
        <v>153</v>
      </c>
      <c r="U11" s="14">
        <v>211</v>
      </c>
      <c r="V11" s="14">
        <v>266</v>
      </c>
      <c r="W11" s="14">
        <v>299</v>
      </c>
      <c r="X11" s="14">
        <v>517</v>
      </c>
      <c r="Y11" s="14">
        <v>793</v>
      </c>
      <c r="Z11" s="14">
        <v>1064</v>
      </c>
      <c r="AA11" s="14">
        <v>-590</v>
      </c>
      <c r="AB11" s="14">
        <v>1058.0186199999998</v>
      </c>
      <c r="AC11" s="14">
        <v>1305</v>
      </c>
      <c r="AD11" s="14">
        <v>1934</v>
      </c>
      <c r="AE11" s="14">
        <v>675</v>
      </c>
      <c r="AF11" s="14">
        <v>1071</v>
      </c>
      <c r="AG11" s="14">
        <v>1379</v>
      </c>
      <c r="AH11" s="7"/>
      <c r="AI11" s="7"/>
      <c r="AJ11" s="7"/>
    </row>
    <row r="12" spans="1:36" x14ac:dyDescent="0.25">
      <c r="A12" s="5" t="s">
        <v>89</v>
      </c>
      <c r="B12" s="13" t="s">
        <v>278</v>
      </c>
      <c r="C12" s="14">
        <v>3</v>
      </c>
      <c r="D12" s="14">
        <v>4</v>
      </c>
      <c r="E12" s="14">
        <v>4</v>
      </c>
      <c r="F12" s="14">
        <v>-9</v>
      </c>
      <c r="G12" s="14">
        <v>3</v>
      </c>
      <c r="H12" s="14">
        <v>2</v>
      </c>
      <c r="I12" s="14">
        <v>4</v>
      </c>
      <c r="J12" s="14">
        <v>-521</v>
      </c>
      <c r="K12" s="14">
        <v>5</v>
      </c>
      <c r="L12" s="14">
        <v>6</v>
      </c>
      <c r="M12" s="14">
        <v>6</v>
      </c>
      <c r="N12" s="14">
        <v>6</v>
      </c>
      <c r="O12" s="14">
        <v>40</v>
      </c>
      <c r="P12" s="14">
        <v>46</v>
      </c>
      <c r="Q12" s="14">
        <v>48</v>
      </c>
      <c r="R12" s="14">
        <v>101</v>
      </c>
      <c r="S12" s="14">
        <v>27</v>
      </c>
      <c r="T12" s="14">
        <v>1</v>
      </c>
      <c r="U12" s="14">
        <v>-10</v>
      </c>
      <c r="V12" s="14">
        <v>98</v>
      </c>
      <c r="W12" s="14">
        <v>8</v>
      </c>
      <c r="X12" s="14">
        <v>-27</v>
      </c>
      <c r="Y12" s="14">
        <v>-271</v>
      </c>
      <c r="Z12" s="14">
        <v>-239</v>
      </c>
      <c r="AA12" s="14">
        <v>-6</v>
      </c>
      <c r="AB12" s="14">
        <v>-3.7945899999999999</v>
      </c>
      <c r="AC12" s="14">
        <v>17</v>
      </c>
      <c r="AD12" s="14">
        <v>-109</v>
      </c>
      <c r="AE12" s="14">
        <v>30</v>
      </c>
      <c r="AF12" s="14">
        <v>55</v>
      </c>
      <c r="AG12" s="14">
        <v>-2</v>
      </c>
      <c r="AH12" s="7"/>
      <c r="AI12" s="7"/>
      <c r="AJ12" s="7"/>
    </row>
    <row r="13" spans="1:36" x14ac:dyDescent="0.25">
      <c r="A13" s="5" t="s">
        <v>90</v>
      </c>
      <c r="B13" s="13" t="s">
        <v>279</v>
      </c>
      <c r="C13" s="14">
        <v>-137</v>
      </c>
      <c r="D13" s="14">
        <v>-120</v>
      </c>
      <c r="E13" s="14">
        <v>-231</v>
      </c>
      <c r="F13" s="14">
        <v>-465</v>
      </c>
      <c r="G13" s="14">
        <v>146</v>
      </c>
      <c r="H13" s="14">
        <v>1043</v>
      </c>
      <c r="I13" s="14">
        <v>367</v>
      </c>
      <c r="J13" s="14">
        <v>817</v>
      </c>
      <c r="K13" s="14">
        <v>164</v>
      </c>
      <c r="L13" s="14">
        <v>453</v>
      </c>
      <c r="M13" s="14">
        <v>628</v>
      </c>
      <c r="N13" s="14">
        <v>671</v>
      </c>
      <c r="O13" s="14">
        <v>103</v>
      </c>
      <c r="P13" s="14">
        <v>1294</v>
      </c>
      <c r="Q13" s="14">
        <v>851</v>
      </c>
      <c r="R13" s="14">
        <v>2244</v>
      </c>
      <c r="S13" s="14">
        <v>-833</v>
      </c>
      <c r="T13" s="14">
        <v>845</v>
      </c>
      <c r="U13" s="14">
        <v>-260</v>
      </c>
      <c r="V13" s="14">
        <v>354</v>
      </c>
      <c r="W13" s="14">
        <v>-646</v>
      </c>
      <c r="X13" s="14">
        <v>983</v>
      </c>
      <c r="Y13" s="14">
        <v>19</v>
      </c>
      <c r="Z13" s="14">
        <v>-625</v>
      </c>
      <c r="AA13" s="14">
        <v>-211</v>
      </c>
      <c r="AB13" s="14">
        <v>245.1956000000001</v>
      </c>
      <c r="AC13" s="14">
        <v>395</v>
      </c>
      <c r="AD13" s="14">
        <v>206</v>
      </c>
      <c r="AE13" s="14">
        <v>-307</v>
      </c>
      <c r="AF13" s="14">
        <v>1373</v>
      </c>
      <c r="AG13" s="14">
        <v>-155</v>
      </c>
      <c r="AH13" s="7"/>
      <c r="AI13" s="7"/>
      <c r="AJ13" s="7"/>
    </row>
    <row r="14" spans="1:36" x14ac:dyDescent="0.25">
      <c r="A14" s="5" t="s">
        <v>91</v>
      </c>
      <c r="B14" s="13" t="s">
        <v>280</v>
      </c>
      <c r="C14" s="14">
        <v>-271</v>
      </c>
      <c r="D14" s="14">
        <v>-124</v>
      </c>
      <c r="E14" s="14">
        <v>-62</v>
      </c>
      <c r="F14" s="14">
        <v>-654</v>
      </c>
      <c r="G14" s="14">
        <v>19</v>
      </c>
      <c r="H14" s="14">
        <v>-35</v>
      </c>
      <c r="I14" s="14">
        <v>-11</v>
      </c>
      <c r="J14" s="14">
        <v>-693</v>
      </c>
      <c r="K14" s="14">
        <v>-145</v>
      </c>
      <c r="L14" s="14">
        <v>-1136</v>
      </c>
      <c r="M14" s="14">
        <v>-1307</v>
      </c>
      <c r="N14" s="14">
        <v>-2776</v>
      </c>
      <c r="O14" s="14">
        <v>-99</v>
      </c>
      <c r="P14" s="14">
        <v>-401</v>
      </c>
      <c r="Q14" s="14">
        <v>-351</v>
      </c>
      <c r="R14" s="14">
        <v>-2306</v>
      </c>
      <c r="S14" s="14">
        <v>804</v>
      </c>
      <c r="T14" s="14">
        <v>732</v>
      </c>
      <c r="U14" s="14">
        <v>175</v>
      </c>
      <c r="V14" s="14">
        <v>2325</v>
      </c>
      <c r="W14" s="14">
        <v>-2887</v>
      </c>
      <c r="X14" s="14">
        <v>-2650</v>
      </c>
      <c r="Y14" s="14">
        <v>-6153</v>
      </c>
      <c r="Z14" s="14">
        <v>-7685</v>
      </c>
      <c r="AA14" s="14">
        <v>-1870</v>
      </c>
      <c r="AB14" s="14">
        <v>-516.14716999999996</v>
      </c>
      <c r="AC14" s="14">
        <v>-2323</v>
      </c>
      <c r="AD14" s="14">
        <v>2452</v>
      </c>
      <c r="AE14" s="14">
        <v>-4056</v>
      </c>
      <c r="AF14" s="14">
        <v>-4192</v>
      </c>
      <c r="AG14" s="14">
        <v>-6083</v>
      </c>
      <c r="AH14" s="7"/>
      <c r="AI14" s="7"/>
      <c r="AJ14" s="7"/>
    </row>
    <row r="15" spans="1:36" x14ac:dyDescent="0.25">
      <c r="A15" s="5" t="s">
        <v>92</v>
      </c>
      <c r="B15" s="13" t="s">
        <v>281</v>
      </c>
      <c r="C15" s="14">
        <v>-516</v>
      </c>
      <c r="D15" s="14">
        <v>-2706</v>
      </c>
      <c r="E15" s="14">
        <v>856</v>
      </c>
      <c r="F15" s="14">
        <v>911</v>
      </c>
      <c r="G15" s="14">
        <v>-2863</v>
      </c>
      <c r="H15" s="14">
        <v>-4324</v>
      </c>
      <c r="I15" s="14">
        <v>-3275</v>
      </c>
      <c r="J15" s="14">
        <v>-5763</v>
      </c>
      <c r="K15" s="14">
        <v>-3475</v>
      </c>
      <c r="L15" s="14">
        <v>548</v>
      </c>
      <c r="M15" s="14">
        <v>-1232</v>
      </c>
      <c r="N15" s="14">
        <v>814</v>
      </c>
      <c r="O15" s="14">
        <v>1324</v>
      </c>
      <c r="P15" s="14">
        <v>-1308</v>
      </c>
      <c r="Q15" s="14">
        <v>320</v>
      </c>
      <c r="R15" s="14">
        <v>-3114</v>
      </c>
      <c r="S15" s="14">
        <v>231</v>
      </c>
      <c r="T15" s="14">
        <v>-3572</v>
      </c>
      <c r="U15" s="14">
        <v>-657</v>
      </c>
      <c r="V15" s="14">
        <v>-7981</v>
      </c>
      <c r="W15" s="14">
        <v>8942</v>
      </c>
      <c r="X15" s="14">
        <v>3167</v>
      </c>
      <c r="Y15" s="14">
        <v>3523</v>
      </c>
      <c r="Z15" s="14">
        <v>-860</v>
      </c>
      <c r="AA15" s="14">
        <v>3593</v>
      </c>
      <c r="AB15" s="14">
        <v>2820.4856799999998</v>
      </c>
      <c r="AC15" s="14">
        <v>2298</v>
      </c>
      <c r="AD15" s="14">
        <v>-1511</v>
      </c>
      <c r="AE15" s="14">
        <v>3186</v>
      </c>
      <c r="AF15" s="14">
        <v>-2290</v>
      </c>
      <c r="AG15" s="14">
        <v>5120</v>
      </c>
      <c r="AH15" s="7"/>
      <c r="AI15" s="7"/>
      <c r="AJ15" s="7"/>
    </row>
    <row r="16" spans="1:36" x14ac:dyDescent="0.25">
      <c r="A16" s="5"/>
      <c r="B16" s="13" t="s">
        <v>282</v>
      </c>
      <c r="C16" s="14">
        <v>0</v>
      </c>
      <c r="D16" s="14">
        <v>0</v>
      </c>
      <c r="E16" s="14">
        <v>-202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7"/>
      <c r="AI16" s="7"/>
      <c r="AJ16" s="7"/>
    </row>
    <row r="17" spans="1:36" x14ac:dyDescent="0.25">
      <c r="A17" s="5" t="s">
        <v>93</v>
      </c>
      <c r="B17" s="13" t="s">
        <v>283</v>
      </c>
      <c r="C17" s="14">
        <v>6</v>
      </c>
      <c r="D17" s="14">
        <v>270</v>
      </c>
      <c r="E17" s="14">
        <v>-70</v>
      </c>
      <c r="F17" s="14">
        <v>326</v>
      </c>
      <c r="G17" s="14">
        <v>-361</v>
      </c>
      <c r="H17" s="14">
        <v>-348</v>
      </c>
      <c r="I17" s="14">
        <v>2103</v>
      </c>
      <c r="J17" s="14">
        <v>544</v>
      </c>
      <c r="K17" s="14">
        <v>-718</v>
      </c>
      <c r="L17" s="14">
        <v>-262</v>
      </c>
      <c r="M17" s="14">
        <v>-439</v>
      </c>
      <c r="N17" s="14">
        <v>397</v>
      </c>
      <c r="O17" s="14">
        <v>-186</v>
      </c>
      <c r="P17" s="14">
        <v>-623</v>
      </c>
      <c r="Q17" s="14">
        <v>-537</v>
      </c>
      <c r="R17" s="14">
        <v>300</v>
      </c>
      <c r="S17" s="14">
        <v>158</v>
      </c>
      <c r="T17" s="14">
        <v>356</v>
      </c>
      <c r="U17" s="14">
        <v>935</v>
      </c>
      <c r="V17" s="14">
        <v>2469</v>
      </c>
      <c r="W17" s="14">
        <v>-556</v>
      </c>
      <c r="X17" s="14">
        <v>459</v>
      </c>
      <c r="Y17" s="14">
        <v>801</v>
      </c>
      <c r="Z17" s="14">
        <v>1037</v>
      </c>
      <c r="AA17" s="14">
        <v>-27</v>
      </c>
      <c r="AB17" s="14">
        <v>-1920.2779599999999</v>
      </c>
      <c r="AC17" s="14">
        <v>28</v>
      </c>
      <c r="AD17" s="14">
        <v>-1166</v>
      </c>
      <c r="AE17" s="14">
        <v>790</v>
      </c>
      <c r="AF17" s="14">
        <v>819</v>
      </c>
      <c r="AG17" s="14">
        <v>-176</v>
      </c>
      <c r="AH17" s="7"/>
      <c r="AI17" s="7"/>
      <c r="AJ17" s="7"/>
    </row>
    <row r="18" spans="1:36" x14ac:dyDescent="0.25">
      <c r="B18" s="13" t="s">
        <v>284</v>
      </c>
      <c r="C18" s="14">
        <v>0</v>
      </c>
      <c r="D18" s="14">
        <v>0</v>
      </c>
      <c r="E18" s="14">
        <v>-50</v>
      </c>
      <c r="F18" s="14">
        <v>0</v>
      </c>
      <c r="G18" s="14">
        <v>0</v>
      </c>
      <c r="H18" s="14">
        <v>182</v>
      </c>
      <c r="I18" s="14">
        <v>41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7"/>
      <c r="AI18" s="7"/>
      <c r="AJ18" s="7"/>
    </row>
    <row r="19" spans="1:36" x14ac:dyDescent="0.25">
      <c r="A19" s="5" t="s">
        <v>94</v>
      </c>
      <c r="B19" s="13" t="s">
        <v>285</v>
      </c>
      <c r="C19" s="14">
        <v>104</v>
      </c>
      <c r="D19" s="14">
        <v>193</v>
      </c>
      <c r="E19" s="14">
        <v>81</v>
      </c>
      <c r="F19" s="14">
        <v>51</v>
      </c>
      <c r="G19" s="14">
        <v>62</v>
      </c>
      <c r="H19" s="14">
        <v>153</v>
      </c>
      <c r="I19" s="14">
        <v>134</v>
      </c>
      <c r="J19" s="14">
        <v>-113</v>
      </c>
      <c r="K19" s="14">
        <v>121</v>
      </c>
      <c r="L19" s="14">
        <v>-21</v>
      </c>
      <c r="M19" s="14">
        <v>-21</v>
      </c>
      <c r="N19" s="14">
        <v>-4</v>
      </c>
      <c r="O19" s="14">
        <v>29</v>
      </c>
      <c r="P19" s="14">
        <v>-17</v>
      </c>
      <c r="Q19" s="14">
        <v>32</v>
      </c>
      <c r="R19" s="14">
        <v>744</v>
      </c>
      <c r="S19" s="14">
        <v>-713</v>
      </c>
      <c r="T19" s="14">
        <v>-654</v>
      </c>
      <c r="U19" s="14">
        <v>-733</v>
      </c>
      <c r="V19" s="14">
        <v>-435</v>
      </c>
      <c r="W19" s="14">
        <v>-11</v>
      </c>
      <c r="X19" s="14">
        <v>-324</v>
      </c>
      <c r="Y19" s="14">
        <v>-170</v>
      </c>
      <c r="Z19" s="14">
        <v>-286</v>
      </c>
      <c r="AA19" s="14">
        <v>0</v>
      </c>
      <c r="AB19" s="14">
        <v>0</v>
      </c>
      <c r="AC19" s="14">
        <v>719</v>
      </c>
      <c r="AD19" s="14">
        <v>-185</v>
      </c>
      <c r="AE19" s="14">
        <v>574</v>
      </c>
      <c r="AF19" s="14">
        <v>708</v>
      </c>
      <c r="AG19" s="14">
        <v>858</v>
      </c>
      <c r="AH19" s="7"/>
      <c r="AI19" s="7"/>
      <c r="AJ19" s="7"/>
    </row>
    <row r="20" spans="1:36" x14ac:dyDescent="0.25">
      <c r="A20" s="5" t="s">
        <v>95</v>
      </c>
      <c r="B20" s="13" t="s">
        <v>286</v>
      </c>
      <c r="C20" s="14">
        <v>-514</v>
      </c>
      <c r="D20" s="14">
        <v>-926</v>
      </c>
      <c r="E20" s="14">
        <v>-1436</v>
      </c>
      <c r="F20" s="14">
        <v>-1878</v>
      </c>
      <c r="G20" s="14">
        <v>-588</v>
      </c>
      <c r="H20" s="14">
        <v>-1079</v>
      </c>
      <c r="I20" s="14">
        <v>-1587</v>
      </c>
      <c r="J20" s="14">
        <v>-1477</v>
      </c>
      <c r="K20" s="14">
        <v>-384</v>
      </c>
      <c r="L20" s="14">
        <v>-633</v>
      </c>
      <c r="M20" s="14">
        <v>-979</v>
      </c>
      <c r="N20" s="14">
        <v>-1268</v>
      </c>
      <c r="O20" s="14">
        <v>-671</v>
      </c>
      <c r="P20" s="14">
        <v>-1618</v>
      </c>
      <c r="Q20" s="14">
        <v>-2639</v>
      </c>
      <c r="R20" s="14">
        <v>-3600</v>
      </c>
      <c r="S20" s="14">
        <v>-1266</v>
      </c>
      <c r="T20" s="14">
        <v>-2550</v>
      </c>
      <c r="U20" s="14">
        <v>-3911</v>
      </c>
      <c r="V20" s="14">
        <v>-5380</v>
      </c>
      <c r="W20" s="14">
        <v>-1829</v>
      </c>
      <c r="X20" s="14">
        <v>-3540</v>
      </c>
      <c r="Y20" s="14">
        <v>-5311</v>
      </c>
      <c r="Z20" s="14">
        <v>-7166</v>
      </c>
      <c r="AA20" s="14">
        <v>-1906</v>
      </c>
      <c r="AB20" s="14">
        <v>-3595.7222200000001</v>
      </c>
      <c r="AC20" s="14">
        <v>-5111</v>
      </c>
      <c r="AD20" s="14">
        <v>-6728</v>
      </c>
      <c r="AE20" s="14">
        <v>-3238</v>
      </c>
      <c r="AF20" s="14">
        <v>-4808</v>
      </c>
      <c r="AG20" s="14">
        <v>-7058</v>
      </c>
      <c r="AH20" s="7"/>
      <c r="AI20" s="7"/>
      <c r="AJ20" s="7"/>
    </row>
    <row r="21" spans="1:36" x14ac:dyDescent="0.25">
      <c r="A21" s="5"/>
      <c r="B21" s="13" t="s">
        <v>287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-43</v>
      </c>
      <c r="Z21" s="14">
        <v>0</v>
      </c>
      <c r="AA21" s="14">
        <v>-3</v>
      </c>
      <c r="AB21" s="14">
        <v>0</v>
      </c>
      <c r="AC21" s="14">
        <v>-29</v>
      </c>
      <c r="AD21" s="14">
        <v>0</v>
      </c>
      <c r="AE21" s="14">
        <v>0</v>
      </c>
      <c r="AF21" s="14">
        <v>0</v>
      </c>
      <c r="AG21" s="14">
        <v>0</v>
      </c>
      <c r="AH21" s="7"/>
      <c r="AI21" s="7"/>
      <c r="AJ21" s="7"/>
    </row>
    <row r="22" spans="1:36" x14ac:dyDescent="0.25">
      <c r="A22" s="5" t="s">
        <v>96</v>
      </c>
      <c r="B22" s="13" t="s">
        <v>272</v>
      </c>
      <c r="C22" s="14">
        <v>24</v>
      </c>
      <c r="D22" s="14">
        <v>95</v>
      </c>
      <c r="E22" s="14">
        <v>109</v>
      </c>
      <c r="F22" s="14">
        <v>98</v>
      </c>
      <c r="G22" s="14">
        <v>7</v>
      </c>
      <c r="H22" s="14">
        <v>29</v>
      </c>
      <c r="I22" s="14">
        <v>30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7"/>
      <c r="AI22" s="7"/>
      <c r="AJ22" s="7"/>
    </row>
    <row r="23" spans="1:36" x14ac:dyDescent="0.25">
      <c r="A23" s="5" t="s">
        <v>97</v>
      </c>
      <c r="B23" s="13" t="s">
        <v>288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217</v>
      </c>
      <c r="U23" s="14">
        <v>343</v>
      </c>
      <c r="V23" s="14">
        <v>1042</v>
      </c>
      <c r="W23" s="14">
        <v>445</v>
      </c>
      <c r="X23" s="14">
        <v>0</v>
      </c>
      <c r="Y23" s="14">
        <v>0</v>
      </c>
      <c r="Z23" s="14">
        <v>214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7"/>
      <c r="AI23" s="7"/>
      <c r="AJ23" s="7"/>
    </row>
    <row r="24" spans="1:36" x14ac:dyDescent="0.25">
      <c r="A24" s="5" t="s">
        <v>98</v>
      </c>
      <c r="B24" s="13" t="s">
        <v>289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7"/>
      <c r="AI24" s="7"/>
      <c r="AJ24" s="7"/>
    </row>
    <row r="25" spans="1:36" x14ac:dyDescent="0.25">
      <c r="A25" s="5" t="s">
        <v>99</v>
      </c>
      <c r="B25" s="13" t="s">
        <v>290</v>
      </c>
      <c r="C25" s="14">
        <v>0</v>
      </c>
      <c r="D25" s="14">
        <v>-14</v>
      </c>
      <c r="E25" s="14">
        <v>-13</v>
      </c>
      <c r="F25" s="14">
        <v>-3</v>
      </c>
      <c r="G25" s="14">
        <v>0</v>
      </c>
      <c r="H25" s="14">
        <v>-2</v>
      </c>
      <c r="I25" s="14">
        <v>-2</v>
      </c>
      <c r="J25" s="14">
        <v>42</v>
      </c>
      <c r="K25" s="14">
        <v>0</v>
      </c>
      <c r="L25" s="14">
        <v>-47</v>
      </c>
      <c r="M25" s="14">
        <v>101</v>
      </c>
      <c r="N25" s="14">
        <v>-688</v>
      </c>
      <c r="O25" s="14">
        <v>423</v>
      </c>
      <c r="P25" s="14">
        <v>273</v>
      </c>
      <c r="Q25" s="14">
        <v>76</v>
      </c>
      <c r="R25" s="14">
        <v>-127</v>
      </c>
      <c r="S25" s="14">
        <v>570</v>
      </c>
      <c r="T25" s="14">
        <v>488</v>
      </c>
      <c r="U25" s="14">
        <v>660</v>
      </c>
      <c r="V25" s="14">
        <v>172</v>
      </c>
      <c r="W25" s="14">
        <v>447</v>
      </c>
      <c r="X25" s="14">
        <v>226</v>
      </c>
      <c r="Y25" s="14">
        <v>316</v>
      </c>
      <c r="Z25" s="14">
        <v>515</v>
      </c>
      <c r="AA25" s="14">
        <v>652</v>
      </c>
      <c r="AB25" s="14">
        <v>462.01917999999978</v>
      </c>
      <c r="AC25" s="14">
        <v>0</v>
      </c>
      <c r="AD25" s="14">
        <v>-484</v>
      </c>
      <c r="AE25" s="14">
        <v>-1</v>
      </c>
      <c r="AF25" s="14">
        <v>0</v>
      </c>
      <c r="AG25" s="14">
        <v>0</v>
      </c>
      <c r="AH25" s="7"/>
      <c r="AI25" s="7"/>
      <c r="AJ25" s="7"/>
    </row>
    <row r="26" spans="1:36" x14ac:dyDescent="0.25">
      <c r="A26" s="5" t="s">
        <v>100</v>
      </c>
      <c r="B26" s="11" t="s">
        <v>291</v>
      </c>
      <c r="C26" s="12">
        <v>2209</v>
      </c>
      <c r="D26" s="12">
        <v>4433</v>
      </c>
      <c r="E26" s="12">
        <v>10103</v>
      </c>
      <c r="F26" s="12">
        <v>11055</v>
      </c>
      <c r="G26" s="12">
        <v>1121</v>
      </c>
      <c r="H26" s="12">
        <v>4064</v>
      </c>
      <c r="I26" s="12">
        <v>10749</v>
      </c>
      <c r="J26" s="12">
        <v>9093</v>
      </c>
      <c r="K26" s="12">
        <v>600</v>
      </c>
      <c r="L26" s="12">
        <v>6719</v>
      </c>
      <c r="M26" s="12">
        <v>10252</v>
      </c>
      <c r="N26" s="12">
        <v>15470</v>
      </c>
      <c r="O26" s="12">
        <v>6692</v>
      </c>
      <c r="P26" s="12">
        <v>10622</v>
      </c>
      <c r="Q26" s="12">
        <v>16643</v>
      </c>
      <c r="R26" s="12">
        <v>21201</v>
      </c>
      <c r="S26" s="12">
        <v>6035</v>
      </c>
      <c r="T26" s="12">
        <v>10916</v>
      </c>
      <c r="U26" s="12">
        <v>20740</v>
      </c>
      <c r="V26" s="12">
        <v>24131</v>
      </c>
      <c r="W26" s="12">
        <v>7344</v>
      </c>
      <c r="X26" s="12">
        <v>9241</v>
      </c>
      <c r="Y26" s="12">
        <v>9734</v>
      </c>
      <c r="Z26" s="12">
        <v>7987</v>
      </c>
      <c r="AA26" s="12">
        <v>5576</v>
      </c>
      <c r="AB26" s="12">
        <v>10566.305909999999</v>
      </c>
      <c r="AC26" s="12">
        <v>15676</v>
      </c>
      <c r="AD26" s="12">
        <v>16798</v>
      </c>
      <c r="AE26" s="12">
        <v>2150</v>
      </c>
      <c r="AF26" s="12">
        <v>3797</v>
      </c>
      <c r="AG26" s="12">
        <v>8066</v>
      </c>
      <c r="AH26" s="7"/>
      <c r="AI26" s="7"/>
      <c r="AJ26" s="7"/>
    </row>
    <row r="27" spans="1:36" x14ac:dyDescent="0.25">
      <c r="A27" s="5" t="s">
        <v>101</v>
      </c>
      <c r="B27" s="13" t="s">
        <v>292</v>
      </c>
      <c r="C27" s="14">
        <v>-24</v>
      </c>
      <c r="D27" s="14">
        <v>-95</v>
      </c>
      <c r="E27" s="14">
        <v>-109</v>
      </c>
      <c r="F27" s="14">
        <v>-98</v>
      </c>
      <c r="G27" s="14">
        <v>-7</v>
      </c>
      <c r="H27" s="14">
        <v>-29</v>
      </c>
      <c r="I27" s="14">
        <v>-30</v>
      </c>
      <c r="J27" s="14">
        <v>-19</v>
      </c>
      <c r="K27" s="14">
        <v>0</v>
      </c>
      <c r="L27" s="14">
        <v>0</v>
      </c>
      <c r="M27" s="14">
        <v>-23</v>
      </c>
      <c r="N27" s="14">
        <v>-24</v>
      </c>
      <c r="O27" s="14">
        <v>-10</v>
      </c>
      <c r="P27" s="14">
        <v>-33</v>
      </c>
      <c r="Q27" s="14">
        <v>-8</v>
      </c>
      <c r="R27" s="14">
        <v>-9</v>
      </c>
      <c r="S27" s="14">
        <v>0</v>
      </c>
      <c r="T27" s="14">
        <v>0</v>
      </c>
      <c r="U27" s="14">
        <v>0</v>
      </c>
      <c r="V27" s="14">
        <v>0</v>
      </c>
      <c r="W27" s="14">
        <v>-3</v>
      </c>
      <c r="X27" s="14">
        <v>-21</v>
      </c>
      <c r="Y27" s="14">
        <v>-37</v>
      </c>
      <c r="Z27" s="14">
        <v>-94</v>
      </c>
      <c r="AA27" s="14">
        <v>16</v>
      </c>
      <c r="AB27" s="14">
        <v>-48.841999999999999</v>
      </c>
      <c r="AC27" s="14">
        <v>-89</v>
      </c>
      <c r="AD27" s="14">
        <v>-109</v>
      </c>
      <c r="AE27" s="14">
        <v>-22</v>
      </c>
      <c r="AF27" s="14">
        <v>-39</v>
      </c>
      <c r="AG27" s="14">
        <v>-49</v>
      </c>
      <c r="AH27" s="7"/>
      <c r="AI27" s="7"/>
      <c r="AJ27" s="7"/>
    </row>
    <row r="28" spans="1:36" x14ac:dyDescent="0.25">
      <c r="A28" s="5" t="s">
        <v>102</v>
      </c>
      <c r="B28" s="15" t="s">
        <v>293</v>
      </c>
      <c r="C28" s="12">
        <v>2185</v>
      </c>
      <c r="D28" s="12">
        <v>4338</v>
      </c>
      <c r="E28" s="12">
        <v>9994</v>
      </c>
      <c r="F28" s="12">
        <v>10957</v>
      </c>
      <c r="G28" s="12">
        <v>1114</v>
      </c>
      <c r="H28" s="12">
        <v>4035</v>
      </c>
      <c r="I28" s="12">
        <v>10719</v>
      </c>
      <c r="J28" s="12">
        <v>9074</v>
      </c>
      <c r="K28" s="12">
        <v>600</v>
      </c>
      <c r="L28" s="12">
        <v>6719</v>
      </c>
      <c r="M28" s="12">
        <v>10229</v>
      </c>
      <c r="N28" s="12">
        <v>15446</v>
      </c>
      <c r="O28" s="12">
        <v>6682</v>
      </c>
      <c r="P28" s="12">
        <v>10589</v>
      </c>
      <c r="Q28" s="12">
        <v>16635</v>
      </c>
      <c r="R28" s="12">
        <v>21192</v>
      </c>
      <c r="S28" s="12">
        <v>6035</v>
      </c>
      <c r="T28" s="12">
        <v>10916</v>
      </c>
      <c r="U28" s="12">
        <v>20740</v>
      </c>
      <c r="V28" s="12">
        <v>24131</v>
      </c>
      <c r="W28" s="12">
        <v>7341</v>
      </c>
      <c r="X28" s="12">
        <v>9220</v>
      </c>
      <c r="Y28" s="12">
        <v>9697</v>
      </c>
      <c r="Z28" s="12">
        <v>7893</v>
      </c>
      <c r="AA28" s="12">
        <v>5560</v>
      </c>
      <c r="AB28" s="12">
        <v>10517.463909999999</v>
      </c>
      <c r="AC28" s="12">
        <v>15587</v>
      </c>
      <c r="AD28" s="12">
        <v>16689</v>
      </c>
      <c r="AE28" s="12">
        <v>2127</v>
      </c>
      <c r="AF28" s="12">
        <v>3758</v>
      </c>
      <c r="AG28" s="12">
        <v>8017</v>
      </c>
      <c r="AH28" s="7"/>
      <c r="AI28" s="7"/>
      <c r="AJ28" s="7"/>
    </row>
    <row r="29" spans="1:36" x14ac:dyDescent="0.25">
      <c r="B29" s="10" t="s">
        <v>294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6" x14ac:dyDescent="0.25">
      <c r="A30" s="2" t="s">
        <v>103</v>
      </c>
      <c r="B30" s="11" t="s">
        <v>295</v>
      </c>
      <c r="C30" s="12">
        <v>2164</v>
      </c>
      <c r="D30" s="12">
        <v>3343</v>
      </c>
      <c r="E30" s="12">
        <v>3939</v>
      </c>
      <c r="F30" s="12">
        <v>4851</v>
      </c>
      <c r="G30" s="12">
        <v>1472</v>
      </c>
      <c r="H30" s="12">
        <v>1706</v>
      </c>
      <c r="I30" s="12">
        <v>1838</v>
      </c>
      <c r="J30" s="12">
        <v>1899</v>
      </c>
      <c r="K30" s="12">
        <v>222</v>
      </c>
      <c r="L30" s="12">
        <v>1151</v>
      </c>
      <c r="M30" s="12">
        <v>2018</v>
      </c>
      <c r="N30" s="12">
        <v>8879</v>
      </c>
      <c r="O30" s="12">
        <v>382</v>
      </c>
      <c r="P30" s="12">
        <v>4508</v>
      </c>
      <c r="Q30" s="12">
        <v>5505</v>
      </c>
      <c r="R30" s="12">
        <v>10100</v>
      </c>
      <c r="S30" s="12">
        <v>2968</v>
      </c>
      <c r="T30" s="12">
        <v>7274</v>
      </c>
      <c r="U30" s="12">
        <v>14029</v>
      </c>
      <c r="V30" s="12">
        <v>15055</v>
      </c>
      <c r="W30" s="12">
        <v>2772</v>
      </c>
      <c r="X30" s="12">
        <v>9657</v>
      </c>
      <c r="Y30" s="12">
        <v>15645</v>
      </c>
      <c r="Z30" s="12">
        <v>25769</v>
      </c>
      <c r="AA30" s="12">
        <v>7217.44931</v>
      </c>
      <c r="AB30" s="12">
        <v>9873.6085399999993</v>
      </c>
      <c r="AC30" s="12">
        <v>12616</v>
      </c>
      <c r="AD30" s="12">
        <v>14788</v>
      </c>
      <c r="AE30" s="12">
        <v>1025</v>
      </c>
      <c r="AF30" s="12">
        <v>2684</v>
      </c>
      <c r="AG30" s="12">
        <v>3148</v>
      </c>
      <c r="AH30" s="7"/>
      <c r="AI30" s="7"/>
      <c r="AJ30" s="7"/>
    </row>
    <row r="31" spans="1:36" x14ac:dyDescent="0.25">
      <c r="A31" s="5" t="s">
        <v>104</v>
      </c>
      <c r="B31" s="13" t="s">
        <v>296</v>
      </c>
      <c r="C31" s="14">
        <v>2164</v>
      </c>
      <c r="D31" s="14">
        <v>3343</v>
      </c>
      <c r="E31" s="14">
        <v>3939</v>
      </c>
      <c r="F31" s="14">
        <v>4837</v>
      </c>
      <c r="G31" s="14">
        <v>1472</v>
      </c>
      <c r="H31" s="14">
        <v>1705</v>
      </c>
      <c r="I31" s="14">
        <v>1836</v>
      </c>
      <c r="J31" s="14">
        <v>1899</v>
      </c>
      <c r="K31" s="14">
        <v>222</v>
      </c>
      <c r="L31" s="14">
        <v>1151</v>
      </c>
      <c r="M31" s="14">
        <v>2018</v>
      </c>
      <c r="N31" s="14">
        <v>8879</v>
      </c>
      <c r="O31" s="14">
        <v>382</v>
      </c>
      <c r="P31" s="14">
        <v>4508</v>
      </c>
      <c r="Q31" s="14">
        <v>5505</v>
      </c>
      <c r="R31" s="14">
        <v>10099</v>
      </c>
      <c r="S31" s="14">
        <v>2966</v>
      </c>
      <c r="T31" s="14">
        <v>7272</v>
      </c>
      <c r="U31" s="14">
        <v>14027</v>
      </c>
      <c r="V31" s="14">
        <v>15053</v>
      </c>
      <c r="W31" s="14">
        <v>2771</v>
      </c>
      <c r="X31" s="14">
        <v>9556</v>
      </c>
      <c r="Y31" s="14">
        <v>15338</v>
      </c>
      <c r="Z31" s="14">
        <v>25499</v>
      </c>
      <c r="AA31" s="14">
        <v>7208.44931</v>
      </c>
      <c r="AB31" s="14">
        <v>9864.6085399999993</v>
      </c>
      <c r="AC31" s="14">
        <v>12601</v>
      </c>
      <c r="AD31" s="14">
        <v>14724</v>
      </c>
      <c r="AE31" s="14">
        <v>937</v>
      </c>
      <c r="AF31" s="14">
        <v>2595</v>
      </c>
      <c r="AG31" s="14">
        <v>3060</v>
      </c>
      <c r="AH31" s="7"/>
      <c r="AI31" s="7"/>
      <c r="AJ31" s="7"/>
    </row>
    <row r="32" spans="1:36" x14ac:dyDescent="0.25">
      <c r="A32" s="2" t="s">
        <v>105</v>
      </c>
      <c r="B32" s="13" t="s">
        <v>297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/>
      <c r="AF32" s="14"/>
      <c r="AG32" s="14"/>
      <c r="AH32" s="7"/>
      <c r="AI32" s="7"/>
      <c r="AJ32" s="7"/>
    </row>
    <row r="33" spans="1:36" x14ac:dyDescent="0.25">
      <c r="A33" s="5" t="s">
        <v>106</v>
      </c>
      <c r="B33" s="13" t="s">
        <v>298</v>
      </c>
      <c r="C33" s="14">
        <v>0</v>
      </c>
      <c r="D33" s="14">
        <v>0</v>
      </c>
      <c r="E33" s="14">
        <v>0</v>
      </c>
      <c r="F33" s="14">
        <v>14</v>
      </c>
      <c r="G33" s="14">
        <v>0</v>
      </c>
      <c r="H33" s="14">
        <v>1</v>
      </c>
      <c r="I33" s="14">
        <v>2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1</v>
      </c>
      <c r="S33" s="14">
        <v>2</v>
      </c>
      <c r="T33" s="14">
        <v>2</v>
      </c>
      <c r="U33" s="14">
        <v>2</v>
      </c>
      <c r="V33" s="14">
        <v>2</v>
      </c>
      <c r="W33" s="14">
        <v>1</v>
      </c>
      <c r="X33" s="14">
        <v>101</v>
      </c>
      <c r="Y33" s="14">
        <v>232</v>
      </c>
      <c r="Z33" s="14">
        <v>270</v>
      </c>
      <c r="AA33" s="14">
        <v>9</v>
      </c>
      <c r="AB33" s="14">
        <v>9</v>
      </c>
      <c r="AC33" s="14">
        <v>15</v>
      </c>
      <c r="AD33" s="14">
        <v>64</v>
      </c>
      <c r="AE33" s="14">
        <v>4</v>
      </c>
      <c r="AF33" s="14">
        <v>5</v>
      </c>
      <c r="AG33" s="14">
        <v>5</v>
      </c>
      <c r="AH33" s="7"/>
      <c r="AI33" s="7"/>
      <c r="AJ33" s="7"/>
    </row>
    <row r="34" spans="1:36" x14ac:dyDescent="0.25">
      <c r="A34" s="5" t="s">
        <v>193</v>
      </c>
      <c r="B34" s="13" t="s">
        <v>299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75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7"/>
      <c r="AI34" s="7"/>
      <c r="AJ34" s="7"/>
    </row>
    <row r="35" spans="1:36" x14ac:dyDescent="0.25">
      <c r="A35" s="5"/>
      <c r="B35" s="13" t="s">
        <v>300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>
        <v>80</v>
      </c>
      <c r="AF35" s="14">
        <v>80</v>
      </c>
      <c r="AG35" s="14">
        <v>80</v>
      </c>
      <c r="AH35" s="7"/>
      <c r="AI35" s="7"/>
      <c r="AJ35" s="7"/>
    </row>
    <row r="36" spans="1:36" x14ac:dyDescent="0.25">
      <c r="A36" s="5"/>
      <c r="B36" s="13" t="s">
        <v>301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>
        <v>4</v>
      </c>
      <c r="AF36" s="14">
        <v>4</v>
      </c>
      <c r="AG36" s="14">
        <v>4</v>
      </c>
      <c r="AH36" s="7"/>
      <c r="AI36" s="7"/>
      <c r="AJ36" s="7"/>
    </row>
    <row r="37" spans="1:36" x14ac:dyDescent="0.25">
      <c r="A37" s="2" t="s">
        <v>107</v>
      </c>
      <c r="B37" s="11" t="s">
        <v>302</v>
      </c>
      <c r="C37" s="12">
        <v>-2441</v>
      </c>
      <c r="D37" s="12">
        <v>-4603</v>
      </c>
      <c r="E37" s="12">
        <v>-6777</v>
      </c>
      <c r="F37" s="12">
        <v>-9062</v>
      </c>
      <c r="G37" s="12">
        <v>-2995</v>
      </c>
      <c r="H37" s="12">
        <v>-7474</v>
      </c>
      <c r="I37" s="12">
        <v>-13981</v>
      </c>
      <c r="J37" s="12">
        <v>-26474</v>
      </c>
      <c r="K37" s="12">
        <v>-9988</v>
      </c>
      <c r="L37" s="12">
        <v>-24252</v>
      </c>
      <c r="M37" s="12">
        <v>-34566</v>
      </c>
      <c r="N37" s="12">
        <v>-40043</v>
      </c>
      <c r="O37" s="12">
        <v>-4746</v>
      </c>
      <c r="P37" s="12">
        <v>-10444</v>
      </c>
      <c r="Q37" s="12">
        <v>-16967</v>
      </c>
      <c r="R37" s="12">
        <v>-26023</v>
      </c>
      <c r="S37" s="12">
        <v>-12835</v>
      </c>
      <c r="T37" s="12">
        <v>-22108</v>
      </c>
      <c r="U37" s="12">
        <v>-33439</v>
      </c>
      <c r="V37" s="12">
        <v>-49616</v>
      </c>
      <c r="W37" s="12">
        <v>-18512</v>
      </c>
      <c r="X37" s="12">
        <v>-28159</v>
      </c>
      <c r="Y37" s="12">
        <v>-45144</v>
      </c>
      <c r="Z37" s="12">
        <v>-51153</v>
      </c>
      <c r="AA37" s="12">
        <v>-9312.788870000013</v>
      </c>
      <c r="AB37" s="12">
        <v>-17651.334320000002</v>
      </c>
      <c r="AC37" s="12">
        <v>-22868</v>
      </c>
      <c r="AD37" s="12">
        <v>-33849</v>
      </c>
      <c r="AE37" s="12">
        <v>-5468</v>
      </c>
      <c r="AF37" s="12">
        <f>SUM(AF38:AF43)+1</f>
        <v>-13884</v>
      </c>
      <c r="AG37" s="12">
        <v>-22697</v>
      </c>
      <c r="AH37" s="7"/>
      <c r="AI37" s="7"/>
      <c r="AJ37" s="7"/>
    </row>
    <row r="38" spans="1:36" x14ac:dyDescent="0.25">
      <c r="A38" s="5" t="s">
        <v>108</v>
      </c>
      <c r="B38" s="13" t="s">
        <v>303</v>
      </c>
      <c r="C38" s="14">
        <v>-403</v>
      </c>
      <c r="D38" s="14">
        <v>-1052</v>
      </c>
      <c r="E38" s="14">
        <v>-1393</v>
      </c>
      <c r="F38" s="14">
        <v>-2397</v>
      </c>
      <c r="G38" s="14">
        <v>-1150</v>
      </c>
      <c r="H38" s="14">
        <v>-4581</v>
      </c>
      <c r="I38" s="14">
        <v>-10114</v>
      </c>
      <c r="J38" s="14">
        <v>-21634</v>
      </c>
      <c r="K38" s="14">
        <v>-7746</v>
      </c>
      <c r="L38" s="14">
        <v>-20224</v>
      </c>
      <c r="M38" s="14">
        <v>-28916</v>
      </c>
      <c r="N38" s="14">
        <v>-32011</v>
      </c>
      <c r="O38" s="14">
        <v>-1288</v>
      </c>
      <c r="P38" s="14">
        <v>-3395</v>
      </c>
      <c r="Q38" s="14">
        <v>-4204</v>
      </c>
      <c r="R38" s="14">
        <v>-8503</v>
      </c>
      <c r="S38" s="14">
        <v>-3522</v>
      </c>
      <c r="T38" s="14">
        <v>-5205</v>
      </c>
      <c r="U38" s="14">
        <v>-12293</v>
      </c>
      <c r="V38" s="14">
        <v>-29394</v>
      </c>
      <c r="W38" s="14">
        <v>-10723</v>
      </c>
      <c r="X38" s="14">
        <v>-14067</v>
      </c>
      <c r="Y38" s="14">
        <v>-23358</v>
      </c>
      <c r="Z38" s="14">
        <v>-23664</v>
      </c>
      <c r="AA38" s="14">
        <v>-3484.1937699999994</v>
      </c>
      <c r="AB38" s="14">
        <v>-6098.9975300000006</v>
      </c>
      <c r="AC38" s="14">
        <v>-6451</v>
      </c>
      <c r="AD38" s="14">
        <v>-22548</v>
      </c>
      <c r="AE38" s="14">
        <v>-342</v>
      </c>
      <c r="AF38" s="14">
        <v>-647</v>
      </c>
      <c r="AG38" s="14">
        <v>-1222</v>
      </c>
      <c r="AH38" s="7"/>
      <c r="AI38" s="7"/>
      <c r="AJ38" s="7"/>
    </row>
    <row r="39" spans="1:36" x14ac:dyDescent="0.25">
      <c r="A39" s="2" t="s">
        <v>109</v>
      </c>
      <c r="B39" s="13" t="s">
        <v>304</v>
      </c>
      <c r="C39" s="14">
        <v>-260</v>
      </c>
      <c r="D39" s="14">
        <v>-260</v>
      </c>
      <c r="E39" s="14">
        <v>-758</v>
      </c>
      <c r="F39" s="14">
        <v>-758</v>
      </c>
      <c r="G39" s="14">
        <v>-500</v>
      </c>
      <c r="H39" s="14">
        <v>-500</v>
      </c>
      <c r="I39" s="14">
        <v>-500</v>
      </c>
      <c r="J39" s="14">
        <v>-500</v>
      </c>
      <c r="K39" s="14">
        <v>-547</v>
      </c>
      <c r="L39" s="14">
        <v>-547</v>
      </c>
      <c r="M39" s="14">
        <v>-547</v>
      </c>
      <c r="N39" s="14">
        <v>-559</v>
      </c>
      <c r="O39" s="14">
        <v>-1179</v>
      </c>
      <c r="P39" s="14">
        <v>-1179</v>
      </c>
      <c r="Q39" s="14">
        <v>-1243</v>
      </c>
      <c r="R39" s="14">
        <v>-2512</v>
      </c>
      <c r="S39" s="14">
        <v>-1086</v>
      </c>
      <c r="T39" s="14">
        <v>-1086</v>
      </c>
      <c r="U39" s="14">
        <v>-1726</v>
      </c>
      <c r="V39" s="14">
        <v>-3523</v>
      </c>
      <c r="W39" s="14">
        <v>-670</v>
      </c>
      <c r="X39" s="14">
        <v>-225</v>
      </c>
      <c r="Y39" s="14">
        <v>-2136</v>
      </c>
      <c r="Z39" s="14">
        <v>-2812</v>
      </c>
      <c r="AA39" s="14">
        <v>0</v>
      </c>
      <c r="AB39" s="14">
        <v>-440.2944</v>
      </c>
      <c r="AC39" s="14">
        <v>-845</v>
      </c>
      <c r="AD39" s="14">
        <v>-5306</v>
      </c>
      <c r="AE39" s="14">
        <v>0</v>
      </c>
      <c r="AF39" s="14">
        <v>-1708</v>
      </c>
      <c r="AG39" s="14">
        <v>-2717</v>
      </c>
      <c r="AH39" s="7"/>
      <c r="AI39" s="7"/>
      <c r="AJ39" s="7"/>
    </row>
    <row r="40" spans="1:36" x14ac:dyDescent="0.25">
      <c r="A40" s="5" t="s">
        <v>110</v>
      </c>
      <c r="B40" s="13" t="s">
        <v>305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-3256</v>
      </c>
      <c r="R40" s="14">
        <v>-3033</v>
      </c>
      <c r="S40" s="14">
        <v>-4132</v>
      </c>
      <c r="T40" s="14">
        <v>-7128</v>
      </c>
      <c r="U40" s="14">
        <v>-5639</v>
      </c>
      <c r="V40" s="14">
        <v>3033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7"/>
      <c r="AI40" s="7"/>
      <c r="AJ40" s="7"/>
    </row>
    <row r="41" spans="1:36" x14ac:dyDescent="0.25">
      <c r="A41" s="2" t="s">
        <v>111</v>
      </c>
      <c r="B41" s="13" t="s">
        <v>306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7"/>
      <c r="AI41" s="7"/>
      <c r="AJ41" s="7"/>
    </row>
    <row r="42" spans="1:36" x14ac:dyDescent="0.25">
      <c r="A42" s="2" t="s">
        <v>112</v>
      </c>
      <c r="B42" s="13" t="s">
        <v>307</v>
      </c>
      <c r="C42" s="14">
        <v>-1778</v>
      </c>
      <c r="D42" s="14">
        <v>-3291</v>
      </c>
      <c r="E42" s="14">
        <v>-4626</v>
      </c>
      <c r="F42" s="14">
        <v>-5907</v>
      </c>
      <c r="G42" s="14">
        <v>-1345</v>
      </c>
      <c r="H42" s="14">
        <v>-2393</v>
      </c>
      <c r="I42" s="14">
        <v>-3367</v>
      </c>
      <c r="J42" s="14">
        <v>-4340</v>
      </c>
      <c r="K42" s="14">
        <v>-1695</v>
      </c>
      <c r="L42" s="14">
        <v>-3481</v>
      </c>
      <c r="M42" s="14">
        <v>-5103</v>
      </c>
      <c r="N42" s="14">
        <v>-7438</v>
      </c>
      <c r="O42" s="14">
        <v>-2278</v>
      </c>
      <c r="P42" s="14">
        <v>-5870</v>
      </c>
      <c r="Q42" s="14">
        <v>-8264</v>
      </c>
      <c r="R42" s="14">
        <v>-11975</v>
      </c>
      <c r="S42" s="14">
        <v>-4095</v>
      </c>
      <c r="T42" s="14">
        <v>-8689</v>
      </c>
      <c r="U42" s="14">
        <v>-13458</v>
      </c>
      <c r="V42" s="14">
        <v>-18298</v>
      </c>
      <c r="W42" s="14">
        <v>-5909</v>
      </c>
      <c r="X42" s="14">
        <v>-11654</v>
      </c>
      <c r="Y42" s="14">
        <v>-16397</v>
      </c>
      <c r="Z42" s="14">
        <v>-21354</v>
      </c>
      <c r="AA42" s="14">
        <v>-5569.5951000000132</v>
      </c>
      <c r="AB42" s="14">
        <v>-10401.957380000003</v>
      </c>
      <c r="AC42" s="14">
        <v>-14518</v>
      </c>
      <c r="AD42" s="14">
        <v>-4220</v>
      </c>
      <c r="AE42" s="14">
        <v>-4423</v>
      </c>
      <c r="AF42" s="14">
        <v>-9853</v>
      </c>
      <c r="AG42" s="14">
        <v>-14598</v>
      </c>
      <c r="AH42" s="7"/>
      <c r="AI42" s="7"/>
      <c r="AJ42" s="7"/>
    </row>
    <row r="43" spans="1:36" ht="13.5" thickBot="1" x14ac:dyDescent="0.3">
      <c r="A43" s="5"/>
      <c r="B43" s="13" t="s">
        <v>308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-35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-322</v>
      </c>
      <c r="V43" s="14">
        <v>-1433</v>
      </c>
      <c r="W43" s="14">
        <v>-1211</v>
      </c>
      <c r="X43" s="14">
        <v>-2213</v>
      </c>
      <c r="Y43" s="14">
        <v>-3253</v>
      </c>
      <c r="Z43" s="14">
        <v>-3323</v>
      </c>
      <c r="AA43" s="14">
        <v>-259</v>
      </c>
      <c r="AB43" s="14">
        <v>-710.08500999999978</v>
      </c>
      <c r="AC43" s="14">
        <v>-1054</v>
      </c>
      <c r="AD43" s="14">
        <v>-1775</v>
      </c>
      <c r="AE43" s="14">
        <v>-703</v>
      </c>
      <c r="AF43" s="14">
        <v>-1677</v>
      </c>
      <c r="AG43" s="14">
        <v>-4160</v>
      </c>
      <c r="AH43" s="7"/>
      <c r="AI43" s="7"/>
      <c r="AJ43" s="7"/>
    </row>
    <row r="44" spans="1:36" ht="13.5" thickBot="1" x14ac:dyDescent="0.3">
      <c r="A44" s="5" t="s">
        <v>113</v>
      </c>
      <c r="B44" s="15" t="s">
        <v>309</v>
      </c>
      <c r="C44" s="12">
        <v>-277</v>
      </c>
      <c r="D44" s="12">
        <v>-1260</v>
      </c>
      <c r="E44" s="12">
        <v>-2838</v>
      </c>
      <c r="F44" s="12">
        <v>-4211</v>
      </c>
      <c r="G44" s="12">
        <v>-1523</v>
      </c>
      <c r="H44" s="12">
        <v>-5768</v>
      </c>
      <c r="I44" s="12">
        <v>-12143</v>
      </c>
      <c r="J44" s="12">
        <v>-24575</v>
      </c>
      <c r="K44" s="12">
        <v>-9766</v>
      </c>
      <c r="L44" s="12">
        <v>-23102</v>
      </c>
      <c r="M44" s="12">
        <v>-32548</v>
      </c>
      <c r="N44" s="12">
        <v>-31164</v>
      </c>
      <c r="O44" s="12">
        <v>-4364</v>
      </c>
      <c r="P44" s="12">
        <v>-5936</v>
      </c>
      <c r="Q44" s="12">
        <v>-11462</v>
      </c>
      <c r="R44" s="12">
        <v>-15923</v>
      </c>
      <c r="S44" s="12">
        <v>-9868</v>
      </c>
      <c r="T44" s="12">
        <v>-14834</v>
      </c>
      <c r="U44" s="12">
        <v>-19410</v>
      </c>
      <c r="V44" s="12">
        <v>-34561</v>
      </c>
      <c r="W44" s="12">
        <v>-15740</v>
      </c>
      <c r="X44" s="12">
        <v>-18502</v>
      </c>
      <c r="Y44" s="12">
        <v>-29499</v>
      </c>
      <c r="Z44" s="12">
        <v>-25384</v>
      </c>
      <c r="AA44" s="12">
        <v>-2096.3395600000131</v>
      </c>
      <c r="AB44" s="12">
        <v>-7777.7257800000025</v>
      </c>
      <c r="AC44" s="12">
        <v>-10252</v>
      </c>
      <c r="AD44" s="12">
        <v>-19061</v>
      </c>
      <c r="AE44" s="40">
        <v>-4443</v>
      </c>
      <c r="AF44" s="40">
        <v>-11201</v>
      </c>
      <c r="AG44" s="40">
        <v>-19548</v>
      </c>
      <c r="AH44" s="7"/>
      <c r="AI44" s="7"/>
      <c r="AJ44" s="7"/>
    </row>
    <row r="45" spans="1:36" ht="13.5" thickBot="1" x14ac:dyDescent="0.3">
      <c r="B45" s="10" t="s">
        <v>310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6" ht="13.5" thickBot="1" x14ac:dyDescent="0.3">
      <c r="A46" s="2" t="s">
        <v>114</v>
      </c>
      <c r="B46" s="11" t="s">
        <v>295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13335</v>
      </c>
      <c r="K46" s="12">
        <v>8165</v>
      </c>
      <c r="L46" s="12">
        <v>17329</v>
      </c>
      <c r="M46" s="12">
        <v>25228</v>
      </c>
      <c r="N46" s="12">
        <v>26938</v>
      </c>
      <c r="O46" s="12">
        <v>0</v>
      </c>
      <c r="P46" s="12">
        <v>0</v>
      </c>
      <c r="Q46" s="12">
        <v>0</v>
      </c>
      <c r="R46" s="12">
        <v>1512</v>
      </c>
      <c r="S46" s="12">
        <v>1593</v>
      </c>
      <c r="T46" s="12">
        <v>3084</v>
      </c>
      <c r="U46" s="12">
        <v>5136</v>
      </c>
      <c r="V46" s="12">
        <v>11469</v>
      </c>
      <c r="W46" s="12">
        <v>6782</v>
      </c>
      <c r="X46" s="12">
        <v>12559</v>
      </c>
      <c r="Y46" s="12">
        <v>26972</v>
      </c>
      <c r="Z46" s="12">
        <v>27699</v>
      </c>
      <c r="AA46" s="12">
        <v>8408</v>
      </c>
      <c r="AB46" s="12">
        <v>5721.1965599999994</v>
      </c>
      <c r="AC46" s="12">
        <v>6223</v>
      </c>
      <c r="AD46" s="12">
        <v>15311</v>
      </c>
      <c r="AE46" s="41">
        <v>61590</v>
      </c>
      <c r="AF46" s="41">
        <v>62573</v>
      </c>
      <c r="AG46" s="41">
        <v>62646</v>
      </c>
      <c r="AH46" s="7"/>
      <c r="AI46" s="7"/>
      <c r="AJ46" s="7"/>
    </row>
    <row r="47" spans="1:36" ht="13.5" thickBot="1" x14ac:dyDescent="0.3">
      <c r="A47" s="2" t="s">
        <v>115</v>
      </c>
      <c r="B47" s="13" t="s">
        <v>311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13335</v>
      </c>
      <c r="K47" s="14">
        <v>8165</v>
      </c>
      <c r="L47" s="14">
        <v>17329</v>
      </c>
      <c r="M47" s="14">
        <v>25228</v>
      </c>
      <c r="N47" s="14">
        <v>26938</v>
      </c>
      <c r="O47" s="14">
        <v>0</v>
      </c>
      <c r="P47" s="14">
        <v>0</v>
      </c>
      <c r="Q47" s="14">
        <v>0</v>
      </c>
      <c r="R47" s="14">
        <v>1512</v>
      </c>
      <c r="S47" s="14">
        <v>1593</v>
      </c>
      <c r="T47" s="14">
        <v>3084</v>
      </c>
      <c r="U47" s="14">
        <v>5136</v>
      </c>
      <c r="V47" s="14">
        <v>11469</v>
      </c>
      <c r="W47" s="14">
        <v>6782</v>
      </c>
      <c r="X47" s="14">
        <v>12559</v>
      </c>
      <c r="Y47" s="14">
        <v>26972</v>
      </c>
      <c r="Z47" s="14">
        <v>27699</v>
      </c>
      <c r="AA47" s="14">
        <v>8408</v>
      </c>
      <c r="AB47" s="14">
        <v>5721.1965599999994</v>
      </c>
      <c r="AC47" s="14">
        <v>6223</v>
      </c>
      <c r="AD47" s="14">
        <v>15311</v>
      </c>
      <c r="AE47" s="42">
        <v>1</v>
      </c>
      <c r="AF47" s="42">
        <v>984</v>
      </c>
      <c r="AG47" s="42">
        <v>997</v>
      </c>
      <c r="AH47" s="7"/>
      <c r="AI47" s="7"/>
      <c r="AJ47" s="7"/>
    </row>
    <row r="48" spans="1:36" ht="13.5" thickBot="1" x14ac:dyDescent="0.3">
      <c r="B48" s="13" t="s">
        <v>312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43">
        <v>61472</v>
      </c>
      <c r="AF48" s="43">
        <v>61472</v>
      </c>
      <c r="AG48" s="43">
        <v>61532</v>
      </c>
      <c r="AH48" s="7"/>
      <c r="AI48" s="7"/>
      <c r="AJ48" s="7"/>
    </row>
    <row r="49" spans="1:36" ht="13.5" thickBot="1" x14ac:dyDescent="0.3">
      <c r="B49" s="13" t="s">
        <v>313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42">
        <v>116</v>
      </c>
      <c r="AF49" s="42">
        <v>117</v>
      </c>
      <c r="AG49" s="42">
        <v>117</v>
      </c>
      <c r="AH49" s="7"/>
      <c r="AI49" s="7"/>
      <c r="AJ49" s="7"/>
    </row>
    <row r="50" spans="1:36" ht="13.5" thickBot="1" x14ac:dyDescent="0.3">
      <c r="A50" s="2" t="s">
        <v>116</v>
      </c>
      <c r="B50" s="11" t="s">
        <v>302</v>
      </c>
      <c r="C50" s="12">
        <v>-178</v>
      </c>
      <c r="D50" s="12">
        <v>-6362</v>
      </c>
      <c r="E50" s="12">
        <v>-6421</v>
      </c>
      <c r="F50" s="12">
        <v>-6420</v>
      </c>
      <c r="G50" s="12">
        <v>0</v>
      </c>
      <c r="H50" s="12">
        <v>0</v>
      </c>
      <c r="I50" s="12">
        <v>-1</v>
      </c>
      <c r="J50" s="12">
        <v>-82</v>
      </c>
      <c r="K50" s="12">
        <v>-23</v>
      </c>
      <c r="L50" s="12">
        <v>-174</v>
      </c>
      <c r="M50" s="12">
        <v>-1210</v>
      </c>
      <c r="N50" s="12">
        <v>-7681</v>
      </c>
      <c r="O50" s="12">
        <v>-1857</v>
      </c>
      <c r="P50" s="12">
        <v>-3425</v>
      </c>
      <c r="Q50" s="12">
        <v>-5109</v>
      </c>
      <c r="R50" s="12">
        <v>-6631</v>
      </c>
      <c r="S50" s="12">
        <v>-1666</v>
      </c>
      <c r="T50" s="12">
        <v>-3334</v>
      </c>
      <c r="U50" s="12">
        <v>-6716</v>
      </c>
      <c r="V50" s="12">
        <v>-8404</v>
      </c>
      <c r="W50" s="12">
        <v>-2449</v>
      </c>
      <c r="X50" s="12">
        <v>-5028</v>
      </c>
      <c r="Y50" s="12">
        <v>-10752</v>
      </c>
      <c r="Z50" s="12">
        <v>-13632</v>
      </c>
      <c r="AA50" s="12">
        <v>-11256</v>
      </c>
      <c r="AB50" s="12">
        <v>-6793</v>
      </c>
      <c r="AC50" s="12">
        <v>-9630</v>
      </c>
      <c r="AD50" s="12">
        <v>-12686</v>
      </c>
      <c r="AE50" s="44">
        <v>-15935</v>
      </c>
      <c r="AF50" s="44">
        <f>SUM(AF51:AF55)</f>
        <v>-25948</v>
      </c>
      <c r="AG50" s="44">
        <v>-31142</v>
      </c>
      <c r="AH50" s="7"/>
      <c r="AI50" s="7"/>
      <c r="AJ50" s="7"/>
    </row>
    <row r="51" spans="1:36" x14ac:dyDescent="0.25">
      <c r="A51" s="2" t="s">
        <v>117</v>
      </c>
      <c r="B51" s="13" t="s">
        <v>314</v>
      </c>
      <c r="C51" s="14">
        <v>0</v>
      </c>
      <c r="D51" s="14">
        <v>-6007</v>
      </c>
      <c r="E51" s="14">
        <v>-6007</v>
      </c>
      <c r="F51" s="14">
        <v>-6007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7"/>
      <c r="AI51" s="7"/>
      <c r="AJ51" s="7"/>
    </row>
    <row r="52" spans="1:36" x14ac:dyDescent="0.25">
      <c r="A52" s="2" t="s">
        <v>118</v>
      </c>
      <c r="B52" s="13" t="s">
        <v>315</v>
      </c>
      <c r="C52" s="14">
        <v>-176</v>
      </c>
      <c r="D52" s="14">
        <v>-352</v>
      </c>
      <c r="E52" s="14">
        <v>-410</v>
      </c>
      <c r="F52" s="14">
        <v>-410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-853</v>
      </c>
      <c r="N52" s="14">
        <v>-7234</v>
      </c>
      <c r="O52" s="14">
        <v>-1507</v>
      </c>
      <c r="P52" s="14">
        <v>-3109</v>
      </c>
      <c r="Q52" s="14">
        <v>-4661</v>
      </c>
      <c r="R52" s="14">
        <v>-6238</v>
      </c>
      <c r="S52" s="14">
        <v>-1586</v>
      </c>
      <c r="T52" s="14">
        <v>-3168</v>
      </c>
      <c r="U52" s="14">
        <v>-6486</v>
      </c>
      <c r="V52" s="14">
        <v>-8092</v>
      </c>
      <c r="W52" s="14">
        <v>-2232</v>
      </c>
      <c r="X52" s="14">
        <v>-4430</v>
      </c>
      <c r="Y52" s="14">
        <v>-9699</v>
      </c>
      <c r="Z52" s="14">
        <v>-12598</v>
      </c>
      <c r="AA52" s="14">
        <v>-11847</v>
      </c>
      <c r="AB52" s="14">
        <v>-5728.359370000001</v>
      </c>
      <c r="AC52" s="14">
        <v>-7850</v>
      </c>
      <c r="AD52" s="14">
        <v>-10448</v>
      </c>
      <c r="AE52" s="14">
        <v>-15030</v>
      </c>
      <c r="AF52" s="14">
        <v>-24572</v>
      </c>
      <c r="AG52" s="14">
        <v>-29299</v>
      </c>
      <c r="AH52" s="7"/>
      <c r="AI52" s="7"/>
      <c r="AJ52" s="7"/>
    </row>
    <row r="53" spans="1:36" x14ac:dyDescent="0.25">
      <c r="A53" s="2" t="s">
        <v>119</v>
      </c>
      <c r="B53" s="13" t="s">
        <v>316</v>
      </c>
      <c r="C53" s="14">
        <v>-2</v>
      </c>
      <c r="D53" s="14">
        <v>-3</v>
      </c>
      <c r="E53" s="14">
        <v>-4</v>
      </c>
      <c r="F53" s="14">
        <v>-3</v>
      </c>
      <c r="G53" s="14">
        <v>0</v>
      </c>
      <c r="H53" s="14">
        <v>0</v>
      </c>
      <c r="I53" s="14">
        <v>-1</v>
      </c>
      <c r="J53" s="14">
        <v>-82</v>
      </c>
      <c r="K53" s="14">
        <v>-23</v>
      </c>
      <c r="L53" s="14">
        <v>-174</v>
      </c>
      <c r="M53" s="14">
        <v>-357</v>
      </c>
      <c r="N53" s="14">
        <v>-446</v>
      </c>
      <c r="O53" s="14">
        <v>-350</v>
      </c>
      <c r="P53" s="14">
        <v>-317</v>
      </c>
      <c r="Q53" s="14">
        <v>-448</v>
      </c>
      <c r="R53" s="14">
        <v>-393</v>
      </c>
      <c r="S53" s="14">
        <v>-80</v>
      </c>
      <c r="T53" s="14">
        <v>-167</v>
      </c>
      <c r="U53" s="14">
        <v>-230</v>
      </c>
      <c r="V53" s="14">
        <v>-312</v>
      </c>
      <c r="W53" s="14">
        <v>-218</v>
      </c>
      <c r="X53" s="14">
        <v>-551</v>
      </c>
      <c r="Y53" s="14">
        <v>-1010</v>
      </c>
      <c r="Z53" s="14">
        <v>-983</v>
      </c>
      <c r="AA53" s="14">
        <v>590</v>
      </c>
      <c r="AB53" s="14">
        <v>-1058.0186199999998</v>
      </c>
      <c r="AC53" s="14">
        <v>-1739</v>
      </c>
      <c r="AD53" s="14">
        <v>-2200</v>
      </c>
      <c r="AE53" s="14">
        <v>-866</v>
      </c>
      <c r="AF53" s="14">
        <v>-1350</v>
      </c>
      <c r="AG53" s="14">
        <v>-1825</v>
      </c>
      <c r="AH53" s="7"/>
      <c r="AI53" s="7"/>
      <c r="AJ53" s="7"/>
    </row>
    <row r="54" spans="1:36" x14ac:dyDescent="0.25">
      <c r="B54" s="13" t="s">
        <v>317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-47</v>
      </c>
      <c r="Y54" s="14">
        <v>-43</v>
      </c>
      <c r="Z54" s="14">
        <v>-51</v>
      </c>
      <c r="AA54" s="14">
        <v>0</v>
      </c>
      <c r="AB54" s="14">
        <v>-6.334879999999897</v>
      </c>
      <c r="AC54" s="14">
        <v>-41</v>
      </c>
      <c r="AD54" s="14">
        <v>-38</v>
      </c>
      <c r="AE54" s="14">
        <v>-38</v>
      </c>
      <c r="AF54" s="14">
        <v>-26</v>
      </c>
      <c r="AG54" s="14">
        <v>-18</v>
      </c>
      <c r="AH54" s="7"/>
      <c r="AI54" s="7"/>
      <c r="AJ54" s="7"/>
    </row>
    <row r="55" spans="1:36" x14ac:dyDescent="0.25">
      <c r="A55" s="2" t="s">
        <v>120</v>
      </c>
      <c r="B55" s="13" t="s">
        <v>318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7"/>
      <c r="AI55" s="7"/>
      <c r="AJ55" s="7"/>
    </row>
    <row r="56" spans="1:36" x14ac:dyDescent="0.25">
      <c r="A56" s="2" t="s">
        <v>121</v>
      </c>
      <c r="B56" s="15" t="s">
        <v>319</v>
      </c>
      <c r="C56" s="12">
        <v>-178</v>
      </c>
      <c r="D56" s="12">
        <v>-6362</v>
      </c>
      <c r="E56" s="12">
        <v>-6421</v>
      </c>
      <c r="F56" s="12">
        <v>-6420</v>
      </c>
      <c r="G56" s="12">
        <v>0</v>
      </c>
      <c r="H56" s="12">
        <v>0</v>
      </c>
      <c r="I56" s="12">
        <v>-1</v>
      </c>
      <c r="J56" s="12">
        <v>13253</v>
      </c>
      <c r="K56" s="12">
        <v>8142</v>
      </c>
      <c r="L56" s="12">
        <v>17155</v>
      </c>
      <c r="M56" s="12">
        <v>24018</v>
      </c>
      <c r="N56" s="12">
        <v>19257</v>
      </c>
      <c r="O56" s="12">
        <v>-1857</v>
      </c>
      <c r="P56" s="12">
        <v>-3425</v>
      </c>
      <c r="Q56" s="12">
        <v>-5109</v>
      </c>
      <c r="R56" s="12">
        <v>-5119</v>
      </c>
      <c r="S56" s="12">
        <v>-72</v>
      </c>
      <c r="T56" s="12">
        <v>-251</v>
      </c>
      <c r="U56" s="12">
        <v>-1580</v>
      </c>
      <c r="V56" s="12">
        <v>3065</v>
      </c>
      <c r="W56" s="12">
        <v>4333</v>
      </c>
      <c r="X56" s="12">
        <v>7531</v>
      </c>
      <c r="Y56" s="12">
        <v>16220</v>
      </c>
      <c r="Z56" s="12">
        <v>14067</v>
      </c>
      <c r="AA56" s="12">
        <v>-2848</v>
      </c>
      <c r="AB56" s="12">
        <v>-1071.8034400000006</v>
      </c>
      <c r="AC56" s="12">
        <v>-3407</v>
      </c>
      <c r="AD56" s="12">
        <v>2625</v>
      </c>
      <c r="AE56" s="12">
        <v>45655</v>
      </c>
      <c r="AF56" s="12">
        <f>AF46+AF50</f>
        <v>36625</v>
      </c>
      <c r="AG56" s="12">
        <v>31504</v>
      </c>
      <c r="AH56" s="7"/>
      <c r="AI56" s="7"/>
      <c r="AJ56" s="7"/>
    </row>
    <row r="57" spans="1:36" x14ac:dyDescent="0.25">
      <c r="A57" s="2" t="s">
        <v>122</v>
      </c>
      <c r="B57" s="15" t="s">
        <v>320</v>
      </c>
      <c r="C57" s="12">
        <v>1730</v>
      </c>
      <c r="D57" s="12">
        <v>-3283</v>
      </c>
      <c r="E57" s="12">
        <v>735</v>
      </c>
      <c r="F57" s="12">
        <v>326</v>
      </c>
      <c r="G57" s="12">
        <v>-409</v>
      </c>
      <c r="H57" s="12">
        <v>-1733</v>
      </c>
      <c r="I57" s="12">
        <v>-1425</v>
      </c>
      <c r="J57" s="12">
        <v>-2247</v>
      </c>
      <c r="K57" s="12">
        <v>-1024</v>
      </c>
      <c r="L57" s="12">
        <v>772</v>
      </c>
      <c r="M57" s="12">
        <v>1699</v>
      </c>
      <c r="N57" s="12">
        <v>3539</v>
      </c>
      <c r="O57" s="12">
        <v>460</v>
      </c>
      <c r="P57" s="12">
        <v>1228</v>
      </c>
      <c r="Q57" s="12">
        <v>64</v>
      </c>
      <c r="R57" s="12">
        <v>150</v>
      </c>
      <c r="S57" s="12">
        <v>-3905</v>
      </c>
      <c r="T57" s="12">
        <v>-4169</v>
      </c>
      <c r="U57" s="12">
        <v>-250</v>
      </c>
      <c r="V57" s="12">
        <v>-7365</v>
      </c>
      <c r="W57" s="12">
        <v>-4067</v>
      </c>
      <c r="X57" s="12">
        <v>-1751</v>
      </c>
      <c r="Y57" s="12">
        <v>-3582</v>
      </c>
      <c r="Z57" s="12">
        <v>-3423</v>
      </c>
      <c r="AA57" s="12">
        <v>616.00043999998695</v>
      </c>
      <c r="AB57" s="12">
        <v>1667.9346899999946</v>
      </c>
      <c r="AC57" s="12">
        <v>1928</v>
      </c>
      <c r="AD57" s="12">
        <v>252</v>
      </c>
      <c r="AE57" s="12">
        <v>43339</v>
      </c>
      <c r="AF57" s="12">
        <v>29183</v>
      </c>
      <c r="AG57" s="12">
        <v>19972</v>
      </c>
      <c r="AH57" s="7"/>
      <c r="AI57" s="7"/>
      <c r="AJ57" s="7"/>
    </row>
    <row r="58" spans="1:36" x14ac:dyDescent="0.25">
      <c r="A58" s="2" t="s">
        <v>123</v>
      </c>
      <c r="B58" s="15" t="s">
        <v>321</v>
      </c>
      <c r="C58" s="12">
        <v>1285</v>
      </c>
      <c r="D58" s="12">
        <v>-3488</v>
      </c>
      <c r="E58" s="12">
        <v>673</v>
      </c>
      <c r="F58" s="12">
        <v>9</v>
      </c>
      <c r="G58" s="12">
        <v>-675</v>
      </c>
      <c r="H58" s="12">
        <v>-1327</v>
      </c>
      <c r="I58" s="12">
        <v>-1219</v>
      </c>
      <c r="J58" s="12">
        <v>-2007</v>
      </c>
      <c r="K58" s="12">
        <v>-1018</v>
      </c>
      <c r="L58" s="12">
        <v>684</v>
      </c>
      <c r="M58" s="12">
        <v>1730</v>
      </c>
      <c r="N58" s="12">
        <v>3452</v>
      </c>
      <c r="O58" s="12">
        <v>1038</v>
      </c>
      <c r="P58" s="12">
        <v>1410</v>
      </c>
      <c r="Q58" s="12">
        <v>282</v>
      </c>
      <c r="R58" s="12">
        <v>452</v>
      </c>
      <c r="S58" s="12">
        <v>-4080</v>
      </c>
      <c r="T58" s="12">
        <v>-4399</v>
      </c>
      <c r="U58" s="12">
        <v>-426</v>
      </c>
      <c r="V58" s="12">
        <v>-7590</v>
      </c>
      <c r="W58" s="12">
        <v>-4022</v>
      </c>
      <c r="X58" s="12">
        <v>-1801</v>
      </c>
      <c r="Y58" s="12">
        <v>-3884</v>
      </c>
      <c r="Z58" s="12">
        <v>-3430</v>
      </c>
      <c r="AA58" s="12">
        <v>622</v>
      </c>
      <c r="AB58" s="12">
        <v>1731.88825</v>
      </c>
      <c r="AC58" s="12">
        <v>1936.8706299999999</v>
      </c>
      <c r="AD58" s="12">
        <v>232</v>
      </c>
      <c r="AE58" s="12">
        <v>43342</v>
      </c>
      <c r="AF58" s="12">
        <v>29170</v>
      </c>
      <c r="AG58" s="12">
        <v>19965</v>
      </c>
      <c r="AH58" s="7"/>
      <c r="AI58" s="7"/>
      <c r="AJ58" s="7"/>
    </row>
    <row r="59" spans="1:36" x14ac:dyDescent="0.25">
      <c r="A59" s="2" t="s">
        <v>124</v>
      </c>
      <c r="B59" s="13" t="s">
        <v>322</v>
      </c>
      <c r="C59" s="14">
        <v>-445</v>
      </c>
      <c r="D59" s="14">
        <v>-205</v>
      </c>
      <c r="E59" s="14">
        <v>-62</v>
      </c>
      <c r="F59" s="14">
        <v>-317</v>
      </c>
      <c r="G59" s="14">
        <v>-265</v>
      </c>
      <c r="H59" s="14">
        <v>405</v>
      </c>
      <c r="I59" s="14">
        <v>207</v>
      </c>
      <c r="J59" s="14">
        <v>-240</v>
      </c>
      <c r="K59" s="14">
        <v>-6</v>
      </c>
      <c r="L59" s="14">
        <v>88</v>
      </c>
      <c r="M59" s="14">
        <v>-31</v>
      </c>
      <c r="N59" s="14">
        <v>87</v>
      </c>
      <c r="O59" s="14">
        <v>-578</v>
      </c>
      <c r="P59" s="14">
        <v>-183</v>
      </c>
      <c r="Q59" s="14">
        <v>-218</v>
      </c>
      <c r="R59" s="14">
        <v>-301</v>
      </c>
      <c r="S59" s="14">
        <v>175</v>
      </c>
      <c r="T59" s="14">
        <v>230</v>
      </c>
      <c r="U59" s="14">
        <v>176</v>
      </c>
      <c r="V59" s="14">
        <v>225</v>
      </c>
      <c r="W59" s="14">
        <v>-44</v>
      </c>
      <c r="X59" s="14">
        <v>51</v>
      </c>
      <c r="Y59" s="14">
        <v>303</v>
      </c>
      <c r="Z59" s="14">
        <v>7</v>
      </c>
      <c r="AA59" s="14">
        <v>-6</v>
      </c>
      <c r="AB59" s="14">
        <v>-63.666430000000005</v>
      </c>
      <c r="AC59" s="14">
        <v>8</v>
      </c>
      <c r="AD59" s="14">
        <v>-20</v>
      </c>
      <c r="AE59" s="14">
        <v>4</v>
      </c>
      <c r="AF59" s="14">
        <v>-13</v>
      </c>
      <c r="AG59" s="14">
        <v>-8</v>
      </c>
      <c r="AH59" s="7"/>
      <c r="AI59" s="7"/>
      <c r="AJ59" s="7"/>
    </row>
    <row r="60" spans="1:36" x14ac:dyDescent="0.25">
      <c r="A60" s="2" t="s">
        <v>125</v>
      </c>
      <c r="B60" s="15" t="s">
        <v>323</v>
      </c>
      <c r="C60" s="12">
        <v>10710</v>
      </c>
      <c r="D60" s="12">
        <v>10710</v>
      </c>
      <c r="E60" s="12">
        <v>10709</v>
      </c>
      <c r="F60" s="12">
        <v>10710</v>
      </c>
      <c r="G60" s="12">
        <v>11035</v>
      </c>
      <c r="H60" s="12">
        <v>11580</v>
      </c>
      <c r="I60" s="12">
        <v>11580</v>
      </c>
      <c r="J60" s="12">
        <v>11580</v>
      </c>
      <c r="K60" s="12">
        <v>9333</v>
      </c>
      <c r="L60" s="12">
        <v>9333</v>
      </c>
      <c r="M60" s="12">
        <v>9333</v>
      </c>
      <c r="N60" s="12">
        <v>9333</v>
      </c>
      <c r="O60" s="12">
        <v>12872</v>
      </c>
      <c r="P60" s="12">
        <v>12872</v>
      </c>
      <c r="Q60" s="12">
        <v>12872</v>
      </c>
      <c r="R60" s="12">
        <v>12872</v>
      </c>
      <c r="S60" s="12">
        <v>13022</v>
      </c>
      <c r="T60" s="12">
        <v>13022</v>
      </c>
      <c r="U60" s="12">
        <v>13022</v>
      </c>
      <c r="V60" s="12">
        <v>13022</v>
      </c>
      <c r="W60" s="12">
        <v>5658</v>
      </c>
      <c r="X60" s="12">
        <v>5658</v>
      </c>
      <c r="Y60" s="12">
        <v>5658</v>
      </c>
      <c r="Z60" s="12">
        <v>5658</v>
      </c>
      <c r="AA60" s="12">
        <v>2229</v>
      </c>
      <c r="AB60" s="12">
        <v>2229.1293700000001</v>
      </c>
      <c r="AC60" s="12">
        <v>2229.1293700000001</v>
      </c>
      <c r="AD60" s="12">
        <v>2229.1293700000001</v>
      </c>
      <c r="AE60" s="12">
        <v>2462</v>
      </c>
      <c r="AF60" s="12">
        <v>2462</v>
      </c>
      <c r="AG60" s="12">
        <v>2462</v>
      </c>
      <c r="AH60" s="7"/>
      <c r="AI60" s="7"/>
      <c r="AJ60" s="7"/>
    </row>
    <row r="61" spans="1:36" x14ac:dyDescent="0.25">
      <c r="A61" s="2" t="s">
        <v>126</v>
      </c>
      <c r="B61" s="15" t="s">
        <v>324</v>
      </c>
      <c r="C61" s="12">
        <v>12440</v>
      </c>
      <c r="D61" s="12">
        <v>7427</v>
      </c>
      <c r="E61" s="12">
        <v>11444</v>
      </c>
      <c r="F61" s="12">
        <v>11035</v>
      </c>
      <c r="G61" s="12">
        <v>10626</v>
      </c>
      <c r="H61" s="12">
        <v>9847</v>
      </c>
      <c r="I61" s="12">
        <v>10155</v>
      </c>
      <c r="J61" s="12">
        <v>9333</v>
      </c>
      <c r="K61" s="12">
        <v>8309</v>
      </c>
      <c r="L61" s="12">
        <v>10105</v>
      </c>
      <c r="M61" s="12">
        <v>11032</v>
      </c>
      <c r="N61" s="12">
        <v>12872</v>
      </c>
      <c r="O61" s="12">
        <v>13332</v>
      </c>
      <c r="P61" s="12">
        <v>14099</v>
      </c>
      <c r="Q61" s="12">
        <v>12936</v>
      </c>
      <c r="R61" s="12">
        <v>13022</v>
      </c>
      <c r="S61" s="12">
        <v>9117</v>
      </c>
      <c r="T61" s="12">
        <v>8854</v>
      </c>
      <c r="U61" s="12">
        <v>12772</v>
      </c>
      <c r="V61" s="12">
        <v>5658</v>
      </c>
      <c r="W61" s="12">
        <v>1591</v>
      </c>
      <c r="X61" s="12">
        <v>3907</v>
      </c>
      <c r="Y61" s="12">
        <v>2076</v>
      </c>
      <c r="Z61" s="12">
        <v>2229</v>
      </c>
      <c r="AA61" s="12">
        <v>2851</v>
      </c>
      <c r="AB61" s="12">
        <v>3961.0176200000001</v>
      </c>
      <c r="AC61" s="12">
        <v>4166</v>
      </c>
      <c r="AD61" s="12">
        <v>2462</v>
      </c>
      <c r="AE61" s="12">
        <v>45804</v>
      </c>
      <c r="AF61" s="12">
        <v>31632</v>
      </c>
      <c r="AG61" s="12">
        <v>22426</v>
      </c>
      <c r="AH61" s="7"/>
      <c r="AI61" s="7"/>
      <c r="AJ61" s="7"/>
    </row>
    <row r="63" spans="1:36" x14ac:dyDescent="0.2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6" x14ac:dyDescent="0.2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3:33" x14ac:dyDescent="0.2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3:33" x14ac:dyDescent="0.2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</sheetData>
  <mergeCells count="1">
    <mergeCell ref="B2:B3"/>
  </mergeCells>
  <pageMargins left="0.70866141732283472" right="0.70866141732283472" top="0.15748031496062992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A8251-652A-46DC-88EA-EE4FFA7D3019}">
  <sheetPr codeName="Arkusz5">
    <tabColor rgb="FF002060"/>
  </sheetPr>
  <dimension ref="A2:AG13"/>
  <sheetViews>
    <sheetView tabSelected="1" workbookViewId="0">
      <selection activeCell="E14" sqref="E14"/>
    </sheetView>
  </sheetViews>
  <sheetFormatPr defaultColWidth="9.140625" defaultRowHeight="12.75" x14ac:dyDescent="0.25"/>
  <cols>
    <col min="1" max="1" width="2.5703125" style="2" customWidth="1"/>
    <col min="2" max="2" width="32" style="1" customWidth="1"/>
    <col min="3" max="33" width="7.85546875" style="1" customWidth="1"/>
    <col min="34" max="16384" width="9.140625" style="1"/>
  </cols>
  <sheetData>
    <row r="2" spans="1:33" x14ac:dyDescent="0.25">
      <c r="B2" s="48" t="s">
        <v>408</v>
      </c>
      <c r="C2" s="23" t="s">
        <v>127</v>
      </c>
      <c r="D2" s="23" t="s">
        <v>127</v>
      </c>
      <c r="E2" s="23" t="s">
        <v>127</v>
      </c>
      <c r="F2" s="23" t="s">
        <v>127</v>
      </c>
      <c r="G2" s="23" t="str">
        <f>TEXT(F2+1,0)</f>
        <v>2018</v>
      </c>
      <c r="H2" s="23" t="str">
        <f t="shared" ref="H2:R2" si="0">G2</f>
        <v>2018</v>
      </c>
      <c r="I2" s="23" t="str">
        <f t="shared" si="0"/>
        <v>2018</v>
      </c>
      <c r="J2" s="23" t="str">
        <f t="shared" si="0"/>
        <v>2018</v>
      </c>
      <c r="K2" s="23" t="str">
        <f>TEXT(J2+1,0)</f>
        <v>2019</v>
      </c>
      <c r="L2" s="23" t="str">
        <f t="shared" si="0"/>
        <v>2019</v>
      </c>
      <c r="M2" s="23" t="str">
        <f t="shared" si="0"/>
        <v>2019</v>
      </c>
      <c r="N2" s="23" t="str">
        <f t="shared" si="0"/>
        <v>2019</v>
      </c>
      <c r="O2" s="23" t="str">
        <f>TEXT(N2+1,0)</f>
        <v>2020</v>
      </c>
      <c r="P2" s="23" t="str">
        <f t="shared" si="0"/>
        <v>2020</v>
      </c>
      <c r="Q2" s="23" t="str">
        <f t="shared" si="0"/>
        <v>2020</v>
      </c>
      <c r="R2" s="23" t="str">
        <f t="shared" si="0"/>
        <v>2020</v>
      </c>
      <c r="S2" s="23" t="str">
        <f>TEXT(R2+1,0)</f>
        <v>2021</v>
      </c>
      <c r="T2" s="23" t="str">
        <f>S2</f>
        <v>2021</v>
      </c>
      <c r="U2" s="23" t="str">
        <f>T2</f>
        <v>2021</v>
      </c>
      <c r="V2" s="23" t="str">
        <f>U2</f>
        <v>2021</v>
      </c>
      <c r="W2" s="23" t="str">
        <f t="shared" ref="W2:AC2" si="1">IF(V3="Q4",TEXT(V2+1,0),V2)</f>
        <v>2022</v>
      </c>
      <c r="X2" s="23" t="str">
        <f t="shared" si="1"/>
        <v>2022</v>
      </c>
      <c r="Y2" s="23" t="str">
        <f t="shared" si="1"/>
        <v>2022</v>
      </c>
      <c r="Z2" s="23" t="str">
        <f t="shared" si="1"/>
        <v>2022</v>
      </c>
      <c r="AA2" s="23" t="str">
        <f t="shared" si="1"/>
        <v>2023</v>
      </c>
      <c r="AB2" s="23" t="str">
        <f t="shared" si="1"/>
        <v>2023</v>
      </c>
      <c r="AC2" s="23" t="str">
        <f t="shared" si="1"/>
        <v>2023</v>
      </c>
      <c r="AD2" s="23" t="s">
        <v>194</v>
      </c>
      <c r="AE2" s="23">
        <v>2024</v>
      </c>
      <c r="AF2" s="23">
        <v>2024</v>
      </c>
      <c r="AG2" s="23">
        <v>2024</v>
      </c>
    </row>
    <row r="3" spans="1:33" x14ac:dyDescent="0.25">
      <c r="B3" s="55"/>
      <c r="C3" s="23" t="s">
        <v>129</v>
      </c>
      <c r="D3" s="23" t="s">
        <v>130</v>
      </c>
      <c r="E3" s="23" t="s">
        <v>131</v>
      </c>
      <c r="F3" s="23" t="s">
        <v>128</v>
      </c>
      <c r="G3" s="23" t="s">
        <v>129</v>
      </c>
      <c r="H3" s="23" t="s">
        <v>130</v>
      </c>
      <c r="I3" s="23" t="s">
        <v>131</v>
      </c>
      <c r="J3" s="23" t="s">
        <v>128</v>
      </c>
      <c r="K3" s="23" t="s">
        <v>129</v>
      </c>
      <c r="L3" s="23" t="s">
        <v>130</v>
      </c>
      <c r="M3" s="23" t="s">
        <v>131</v>
      </c>
      <c r="N3" s="23" t="s">
        <v>128</v>
      </c>
      <c r="O3" s="23" t="s">
        <v>129</v>
      </c>
      <c r="P3" s="23" t="s">
        <v>130</v>
      </c>
      <c r="Q3" s="23" t="s">
        <v>131</v>
      </c>
      <c r="R3" s="23" t="s">
        <v>128</v>
      </c>
      <c r="S3" s="23" t="s">
        <v>129</v>
      </c>
      <c r="T3" s="23" t="s">
        <v>130</v>
      </c>
      <c r="U3" s="23" t="s">
        <v>131</v>
      </c>
      <c r="V3" s="23" t="s">
        <v>128</v>
      </c>
      <c r="W3" s="23" t="s">
        <v>129</v>
      </c>
      <c r="X3" s="23" t="s">
        <v>130</v>
      </c>
      <c r="Y3" s="23" t="s">
        <v>131</v>
      </c>
      <c r="Z3" s="23" t="s">
        <v>128</v>
      </c>
      <c r="AA3" s="23" t="s">
        <v>129</v>
      </c>
      <c r="AB3" s="23" t="s">
        <v>130</v>
      </c>
      <c r="AC3" s="23" t="s">
        <v>131</v>
      </c>
      <c r="AD3" s="23" t="s">
        <v>128</v>
      </c>
      <c r="AE3" s="23" t="s">
        <v>129</v>
      </c>
      <c r="AF3" s="23" t="s">
        <v>130</v>
      </c>
      <c r="AG3" s="23" t="s">
        <v>131</v>
      </c>
    </row>
    <row r="4" spans="1:33" x14ac:dyDescent="0.25">
      <c r="A4" s="6" t="s">
        <v>82</v>
      </c>
      <c r="B4" s="13" t="s">
        <v>258</v>
      </c>
      <c r="C4" s="14">
        <v>2486</v>
      </c>
      <c r="D4" s="14">
        <v>3767</v>
      </c>
      <c r="E4" s="14">
        <v>2703</v>
      </c>
      <c r="F4" s="14">
        <v>795</v>
      </c>
      <c r="G4" s="14">
        <v>3550</v>
      </c>
      <c r="H4" s="14">
        <v>3238</v>
      </c>
      <c r="I4" s="14">
        <v>3597</v>
      </c>
      <c r="J4" s="14">
        <v>2383</v>
      </c>
      <c r="K4" s="14">
        <v>4172</v>
      </c>
      <c r="L4" s="14">
        <v>1839</v>
      </c>
      <c r="M4" s="14">
        <v>4367</v>
      </c>
      <c r="N4" s="14">
        <v>3641</v>
      </c>
      <c r="O4" s="14">
        <v>3985</v>
      </c>
      <c r="P4" s="14">
        <v>5409</v>
      </c>
      <c r="Q4" s="14">
        <v>4294</v>
      </c>
      <c r="R4" s="14">
        <v>6546</v>
      </c>
      <c r="S4" s="14">
        <v>5203</v>
      </c>
      <c r="T4" s="14">
        <v>6554</v>
      </c>
      <c r="U4" s="14">
        <v>7211</v>
      </c>
      <c r="V4" s="14">
        <v>5754</v>
      </c>
      <c r="W4" s="14">
        <v>1555</v>
      </c>
      <c r="X4" s="14">
        <v>3777</v>
      </c>
      <c r="Y4" s="14">
        <v>3002</v>
      </c>
      <c r="Z4" s="14">
        <v>4829</v>
      </c>
      <c r="AA4" s="14">
        <v>4044</v>
      </c>
      <c r="AB4" s="14">
        <v>3525</v>
      </c>
      <c r="AC4" s="14">
        <v>2996</v>
      </c>
      <c r="AD4" s="14">
        <v>1844</v>
      </c>
      <c r="AE4" s="14">
        <v>595.60338000000047</v>
      </c>
      <c r="AF4" s="14">
        <v>2389</v>
      </c>
      <c r="AG4" s="14">
        <v>-1413</v>
      </c>
    </row>
    <row r="5" spans="1:33" x14ac:dyDescent="0.25">
      <c r="A5" s="6" t="s">
        <v>82</v>
      </c>
      <c r="B5" s="13" t="s">
        <v>259</v>
      </c>
      <c r="C5" s="31">
        <v>0.39</v>
      </c>
      <c r="D5" s="31">
        <v>0.44</v>
      </c>
      <c r="E5" s="31">
        <v>0.4</v>
      </c>
      <c r="F5" s="31">
        <v>0.14000000000000001</v>
      </c>
      <c r="G5" s="31">
        <v>0.39</v>
      </c>
      <c r="H5" s="31">
        <v>0.33</v>
      </c>
      <c r="I5" s="31">
        <v>0.39</v>
      </c>
      <c r="J5" s="31">
        <v>0.26</v>
      </c>
      <c r="K5" s="31">
        <v>0.36</v>
      </c>
      <c r="L5" s="31">
        <v>0.22</v>
      </c>
      <c r="M5" s="31">
        <v>0.37</v>
      </c>
      <c r="N5" s="31">
        <v>0.33</v>
      </c>
      <c r="O5" s="31">
        <v>0.32</v>
      </c>
      <c r="P5" s="31">
        <v>0.39</v>
      </c>
      <c r="Q5" s="31">
        <v>0.33</v>
      </c>
      <c r="R5" s="31">
        <v>0.46</v>
      </c>
      <c r="S5" s="31">
        <v>0.36</v>
      </c>
      <c r="T5" s="31">
        <v>0.36</v>
      </c>
      <c r="U5" s="31">
        <v>0.43</v>
      </c>
      <c r="V5" s="31">
        <v>0.26</v>
      </c>
      <c r="W5" s="31">
        <v>0.13</v>
      </c>
      <c r="X5" s="31">
        <v>0.19</v>
      </c>
      <c r="Y5" s="31">
        <v>0.18</v>
      </c>
      <c r="Z5" s="31">
        <v>0.24</v>
      </c>
      <c r="AA5" s="31">
        <v>0.24</v>
      </c>
      <c r="AB5" s="31">
        <v>0.19</v>
      </c>
      <c r="AC5" s="31">
        <v>0.17</v>
      </c>
      <c r="AD5" s="31">
        <v>8.3036880262980145E-2</v>
      </c>
      <c r="AE5" s="31">
        <v>3.7914786428162227E-2</v>
      </c>
      <c r="AF5" s="31">
        <v>0.10515890483317193</v>
      </c>
      <c r="AG5" s="31">
        <v>-9.0206843718079674E-2</v>
      </c>
    </row>
    <row r="6" spans="1:33" x14ac:dyDescent="0.25">
      <c r="A6" s="5" t="s">
        <v>83</v>
      </c>
      <c r="B6" s="13" t="s">
        <v>260</v>
      </c>
      <c r="C6" s="14">
        <v>3104</v>
      </c>
      <c r="D6" s="14">
        <v>4481</v>
      </c>
      <c r="E6" s="14">
        <v>3401</v>
      </c>
      <c r="F6" s="14">
        <v>1581</v>
      </c>
      <c r="G6" s="14">
        <v>4341</v>
      </c>
      <c r="H6" s="14">
        <v>4123</v>
      </c>
      <c r="I6" s="14">
        <v>4497</v>
      </c>
      <c r="J6" s="14">
        <v>3263</v>
      </c>
      <c r="K6" s="14">
        <v>5106</v>
      </c>
      <c r="L6" s="14">
        <v>2791</v>
      </c>
      <c r="M6" s="14">
        <v>5567</v>
      </c>
      <c r="N6" s="14">
        <v>5129</v>
      </c>
      <c r="O6" s="14">
        <v>5478</v>
      </c>
      <c r="P6" s="14">
        <v>6964</v>
      </c>
      <c r="Q6" s="14">
        <v>5854</v>
      </c>
      <c r="R6" s="14">
        <v>8168</v>
      </c>
      <c r="S6" s="14">
        <v>6835</v>
      </c>
      <c r="T6" s="14">
        <v>8246</v>
      </c>
      <c r="U6" s="14">
        <v>8906</v>
      </c>
      <c r="V6" s="14">
        <v>7460</v>
      </c>
      <c r="W6" s="14">
        <v>3324</v>
      </c>
      <c r="X6" s="14">
        <v>6109</v>
      </c>
      <c r="Y6" s="14">
        <v>5560</v>
      </c>
      <c r="Z6" s="14">
        <v>7519</v>
      </c>
      <c r="AA6" s="14">
        <v>6879</v>
      </c>
      <c r="AB6" s="14">
        <v>6458</v>
      </c>
      <c r="AC6" s="14">
        <v>6251</v>
      </c>
      <c r="AD6" s="14">
        <v>5202</v>
      </c>
      <c r="AE6" s="14">
        <v>5121.6033800000005</v>
      </c>
      <c r="AF6" s="14">
        <v>6834</v>
      </c>
      <c r="AG6" s="14">
        <v>3657</v>
      </c>
    </row>
    <row r="7" spans="1:33" x14ac:dyDescent="0.25">
      <c r="A7" s="5" t="s">
        <v>84</v>
      </c>
      <c r="B7" s="13" t="s">
        <v>261</v>
      </c>
      <c r="C7" s="31">
        <v>0.49</v>
      </c>
      <c r="D7" s="31">
        <v>0.52</v>
      </c>
      <c r="E7" s="31">
        <v>0.5</v>
      </c>
      <c r="F7" s="31">
        <v>0.28000000000000003</v>
      </c>
      <c r="G7" s="31">
        <v>0.48</v>
      </c>
      <c r="H7" s="31">
        <v>0.42</v>
      </c>
      <c r="I7" s="31">
        <v>0.48</v>
      </c>
      <c r="J7" s="31">
        <v>0.35</v>
      </c>
      <c r="K7" s="31">
        <v>0.45</v>
      </c>
      <c r="L7" s="31">
        <v>0.33</v>
      </c>
      <c r="M7" s="31">
        <v>0.47</v>
      </c>
      <c r="N7" s="31">
        <v>0.46</v>
      </c>
      <c r="O7" s="31">
        <v>0.44</v>
      </c>
      <c r="P7" s="31">
        <v>0.5</v>
      </c>
      <c r="Q7" s="31">
        <v>0.45</v>
      </c>
      <c r="R7" s="31">
        <v>0.56999999999999995</v>
      </c>
      <c r="S7" s="31">
        <v>0.47</v>
      </c>
      <c r="T7" s="31">
        <v>0.46</v>
      </c>
      <c r="U7" s="31">
        <v>0.53</v>
      </c>
      <c r="V7" s="31">
        <v>0.34</v>
      </c>
      <c r="W7" s="31">
        <v>0.28000000000000003</v>
      </c>
      <c r="X7" s="31">
        <v>0.3</v>
      </c>
      <c r="Y7" s="31">
        <v>0.34</v>
      </c>
      <c r="Z7" s="31">
        <v>0.37</v>
      </c>
      <c r="AA7" s="31">
        <v>0.4</v>
      </c>
      <c r="AB7" s="31">
        <v>0.35</v>
      </c>
      <c r="AC7" s="31">
        <v>0.36</v>
      </c>
      <c r="AD7" s="31">
        <v>0.23425046156617282</v>
      </c>
      <c r="AE7" s="31">
        <v>0.32602987968680375</v>
      </c>
      <c r="AF7" s="31">
        <v>0.30081873404348974</v>
      </c>
      <c r="AG7" s="31">
        <v>0.23346527068437181</v>
      </c>
    </row>
    <row r="8" spans="1:33" x14ac:dyDescent="0.25">
      <c r="A8" s="5" t="s">
        <v>85</v>
      </c>
      <c r="B8" s="13" t="s">
        <v>262</v>
      </c>
      <c r="C8" s="14">
        <v>2579</v>
      </c>
      <c r="D8" s="14">
        <v>3995</v>
      </c>
      <c r="E8" s="14">
        <v>2934</v>
      </c>
      <c r="F8" s="14">
        <v>1058</v>
      </c>
      <c r="G8" s="14">
        <v>3819</v>
      </c>
      <c r="H8" s="14">
        <v>3629</v>
      </c>
      <c r="I8" s="14">
        <v>4036</v>
      </c>
      <c r="J8" s="14">
        <v>2808</v>
      </c>
      <c r="K8" s="14">
        <v>4720</v>
      </c>
      <c r="L8" s="14">
        <v>2399</v>
      </c>
      <c r="M8" s="14">
        <v>5195</v>
      </c>
      <c r="N8" s="14">
        <v>4800</v>
      </c>
      <c r="O8" s="14">
        <v>5006</v>
      </c>
      <c r="P8" s="14">
        <v>6464</v>
      </c>
      <c r="Q8" s="14">
        <v>5357</v>
      </c>
      <c r="R8" s="14">
        <v>7649</v>
      </c>
      <c r="S8" s="14">
        <v>6297</v>
      </c>
      <c r="T8" s="14">
        <v>7645</v>
      </c>
      <c r="U8" s="14">
        <v>8264</v>
      </c>
      <c r="V8" s="14">
        <v>6940</v>
      </c>
      <c r="W8" s="14">
        <v>2805</v>
      </c>
      <c r="X8" s="14">
        <v>5366</v>
      </c>
      <c r="Y8" s="14">
        <v>4714</v>
      </c>
      <c r="Z8" s="14">
        <v>6505</v>
      </c>
      <c r="AA8" s="14">
        <v>5950</v>
      </c>
      <c r="AB8" s="14">
        <v>5500</v>
      </c>
      <c r="AC8" s="14">
        <v>5293</v>
      </c>
      <c r="AD8" s="14">
        <v>4227</v>
      </c>
      <c r="AE8" s="14">
        <v>3578</v>
      </c>
      <c r="AF8" s="14">
        <v>5237</v>
      </c>
      <c r="AG8" s="14">
        <v>1701</v>
      </c>
    </row>
    <row r="9" spans="1:33" x14ac:dyDescent="0.25">
      <c r="B9" s="13" t="s">
        <v>263</v>
      </c>
      <c r="C9" s="31">
        <v>0.41</v>
      </c>
      <c r="D9" s="31">
        <v>0.47</v>
      </c>
      <c r="E9" s="31">
        <v>0.44</v>
      </c>
      <c r="F9" s="31">
        <v>0.19</v>
      </c>
      <c r="G9" s="31">
        <v>0.42</v>
      </c>
      <c r="H9" s="31">
        <v>0.37</v>
      </c>
      <c r="I9" s="31">
        <v>0.43</v>
      </c>
      <c r="J9" s="31">
        <v>0.3</v>
      </c>
      <c r="K9" s="31">
        <v>0.41</v>
      </c>
      <c r="L9" s="31">
        <v>0.28000000000000003</v>
      </c>
      <c r="M9" s="31">
        <v>0.44</v>
      </c>
      <c r="N9" s="31">
        <v>0.43</v>
      </c>
      <c r="O9" s="31">
        <v>0.4</v>
      </c>
      <c r="P9" s="31">
        <v>0.47</v>
      </c>
      <c r="Q9" s="31">
        <v>0.42</v>
      </c>
      <c r="R9" s="31">
        <v>0.54</v>
      </c>
      <c r="S9" s="31">
        <v>0.43</v>
      </c>
      <c r="T9" s="31">
        <v>0.42</v>
      </c>
      <c r="U9" s="31">
        <v>0.5</v>
      </c>
      <c r="V9" s="31">
        <v>0.31</v>
      </c>
      <c r="W9" s="31">
        <v>0.24</v>
      </c>
      <c r="X9" s="31">
        <v>0.26</v>
      </c>
      <c r="Y9" s="31">
        <v>0.28999999999999998</v>
      </c>
      <c r="Z9" s="31">
        <v>0.32</v>
      </c>
      <c r="AA9" s="31">
        <v>0.35</v>
      </c>
      <c r="AB9" s="31">
        <v>0.3</v>
      </c>
      <c r="AC9" s="31">
        <v>0.31</v>
      </c>
      <c r="AD9" s="31">
        <v>0.19034538658981404</v>
      </c>
      <c r="AE9" s="31">
        <v>0.2277675218027882</v>
      </c>
      <c r="AF9" s="31">
        <v>0.23052205299762302</v>
      </c>
      <c r="AG9" s="31">
        <v>0.10859295199182839</v>
      </c>
    </row>
    <row r="10" spans="1:33" x14ac:dyDescent="0.25">
      <c r="B10" s="13" t="s">
        <v>264</v>
      </c>
      <c r="C10" s="14">
        <v>2446</v>
      </c>
      <c r="D10" s="14">
        <v>3773</v>
      </c>
      <c r="E10" s="14">
        <v>2803</v>
      </c>
      <c r="F10" s="14">
        <v>520</v>
      </c>
      <c r="G10" s="14">
        <v>3639</v>
      </c>
      <c r="H10" s="14">
        <v>3533</v>
      </c>
      <c r="I10" s="14">
        <v>3401</v>
      </c>
      <c r="J10" s="14">
        <v>2448</v>
      </c>
      <c r="K10" s="14">
        <v>4134</v>
      </c>
      <c r="L10" s="14">
        <v>1944</v>
      </c>
      <c r="M10" s="14">
        <v>3725</v>
      </c>
      <c r="N10" s="14">
        <v>4083</v>
      </c>
      <c r="O10" s="14">
        <v>2626</v>
      </c>
      <c r="P10" s="14">
        <v>5583</v>
      </c>
      <c r="Q10" s="14">
        <v>3827</v>
      </c>
      <c r="R10" s="14">
        <v>20515</v>
      </c>
      <c r="S10" s="14">
        <v>5394</v>
      </c>
      <c r="T10" s="14">
        <v>7017</v>
      </c>
      <c r="U10" s="14">
        <v>8606</v>
      </c>
      <c r="V10" s="14">
        <v>11330</v>
      </c>
      <c r="W10" s="14">
        <v>3607</v>
      </c>
      <c r="X10" s="14">
        <v>4674</v>
      </c>
      <c r="Y10" s="14">
        <v>4750</v>
      </c>
      <c r="Z10" s="14">
        <v>-1294</v>
      </c>
      <c r="AA10" s="14">
        <v>2700</v>
      </c>
      <c r="AB10" s="14">
        <v>4781</v>
      </c>
      <c r="AC10" s="14">
        <v>1499</v>
      </c>
      <c r="AD10" s="14">
        <v>-10923</v>
      </c>
      <c r="AE10" s="14">
        <v>429</v>
      </c>
      <c r="AF10" s="14">
        <v>1962</v>
      </c>
      <c r="AG10" s="14">
        <v>-2492.1496000000002</v>
      </c>
    </row>
    <row r="11" spans="1:33" x14ac:dyDescent="0.25">
      <c r="B11" s="13" t="s">
        <v>265</v>
      </c>
      <c r="C11" s="31">
        <v>0.39</v>
      </c>
      <c r="D11" s="31">
        <v>0.44</v>
      </c>
      <c r="E11" s="31">
        <v>0.42</v>
      </c>
      <c r="F11" s="31">
        <v>0.09</v>
      </c>
      <c r="G11" s="31">
        <v>0.4</v>
      </c>
      <c r="H11" s="31">
        <v>0.36</v>
      </c>
      <c r="I11" s="31">
        <v>0.36</v>
      </c>
      <c r="J11" s="31">
        <v>0.27</v>
      </c>
      <c r="K11" s="31">
        <v>0.36</v>
      </c>
      <c r="L11" s="31">
        <v>0.23</v>
      </c>
      <c r="M11" s="31">
        <v>0.31</v>
      </c>
      <c r="N11" s="31">
        <v>0.37</v>
      </c>
      <c r="O11" s="31">
        <v>0.21</v>
      </c>
      <c r="P11" s="31">
        <v>0.4</v>
      </c>
      <c r="Q11" s="31">
        <v>0.3</v>
      </c>
      <c r="R11" s="31">
        <v>1.44</v>
      </c>
      <c r="S11" s="31">
        <v>0.37</v>
      </c>
      <c r="T11" s="31">
        <v>0.39</v>
      </c>
      <c r="U11" s="31">
        <v>0.52</v>
      </c>
      <c r="V11" s="31">
        <v>0.51</v>
      </c>
      <c r="W11" s="31">
        <v>0.31</v>
      </c>
      <c r="X11" s="31">
        <v>0.23</v>
      </c>
      <c r="Y11" s="31">
        <v>0.28999999999999998</v>
      </c>
      <c r="Z11" s="31">
        <v>-0.06</v>
      </c>
      <c r="AA11" s="31">
        <v>0.16</v>
      </c>
      <c r="AB11" s="31">
        <v>0.26</v>
      </c>
      <c r="AC11" s="31">
        <v>0.09</v>
      </c>
      <c r="AD11" s="31">
        <v>-0.49187193227360743</v>
      </c>
      <c r="AE11" s="31">
        <v>2.7309185817047551E-2</v>
      </c>
      <c r="AF11" s="31">
        <v>8.6363236200369745E-2</v>
      </c>
      <c r="AG11" s="31">
        <v>-0.15910045965270686</v>
      </c>
    </row>
    <row r="12" spans="1:33" x14ac:dyDescent="0.25">
      <c r="B12" s="13" t="s">
        <v>266</v>
      </c>
      <c r="C12" s="14">
        <v>2446</v>
      </c>
      <c r="D12" s="14">
        <v>3773</v>
      </c>
      <c r="E12" s="14">
        <v>2803</v>
      </c>
      <c r="F12" s="14">
        <v>520</v>
      </c>
      <c r="G12" s="14">
        <v>3639</v>
      </c>
      <c r="H12" s="14">
        <v>3533</v>
      </c>
      <c r="I12" s="14">
        <v>3401</v>
      </c>
      <c r="J12" s="14">
        <v>2448</v>
      </c>
      <c r="K12" s="14">
        <v>4134</v>
      </c>
      <c r="L12" s="14">
        <v>1944</v>
      </c>
      <c r="M12" s="14">
        <v>3725</v>
      </c>
      <c r="N12" s="14">
        <v>4083</v>
      </c>
      <c r="O12" s="14">
        <v>2626</v>
      </c>
      <c r="P12" s="14">
        <v>5583</v>
      </c>
      <c r="Q12" s="14">
        <v>3827</v>
      </c>
      <c r="R12" s="14">
        <v>6055</v>
      </c>
      <c r="S12" s="14">
        <v>4904</v>
      </c>
      <c r="T12" s="14">
        <v>6989</v>
      </c>
      <c r="U12" s="14">
        <v>6785</v>
      </c>
      <c r="V12" s="14">
        <v>5733</v>
      </c>
      <c r="W12" s="14">
        <v>1012</v>
      </c>
      <c r="X12" s="14">
        <v>3787</v>
      </c>
      <c r="Y12" s="14">
        <v>1956</v>
      </c>
      <c r="Z12" s="14">
        <v>5365</v>
      </c>
      <c r="AA12" s="14">
        <v>3197</v>
      </c>
      <c r="AB12" s="14">
        <v>5056</v>
      </c>
      <c r="AC12" s="14">
        <v>1230</v>
      </c>
      <c r="AD12" s="14">
        <v>2740.0064600000005</v>
      </c>
      <c r="AE12" s="14">
        <v>444.85153000000054</v>
      </c>
      <c r="AF12" s="14">
        <v>2020</v>
      </c>
      <c r="AG12" s="14">
        <v>-2220</v>
      </c>
    </row>
    <row r="13" spans="1:33" x14ac:dyDescent="0.25">
      <c r="B13" s="13" t="s">
        <v>267</v>
      </c>
      <c r="C13" s="31">
        <v>0.39</v>
      </c>
      <c r="D13" s="31">
        <v>0.44</v>
      </c>
      <c r="E13" s="31">
        <v>0.42</v>
      </c>
      <c r="F13" s="31">
        <v>0.09</v>
      </c>
      <c r="G13" s="31">
        <v>0.4</v>
      </c>
      <c r="H13" s="31">
        <v>0.36</v>
      </c>
      <c r="I13" s="31">
        <v>0.36</v>
      </c>
      <c r="J13" s="31">
        <v>0.27</v>
      </c>
      <c r="K13" s="31">
        <v>0.36</v>
      </c>
      <c r="L13" s="31">
        <v>0.23</v>
      </c>
      <c r="M13" s="31">
        <v>0.31</v>
      </c>
      <c r="N13" s="31">
        <v>0.37</v>
      </c>
      <c r="O13" s="31">
        <v>0.21</v>
      </c>
      <c r="P13" s="31">
        <v>0.4</v>
      </c>
      <c r="Q13" s="31">
        <v>0.3</v>
      </c>
      <c r="R13" s="31">
        <v>0.42</v>
      </c>
      <c r="S13" s="31">
        <v>0.34</v>
      </c>
      <c r="T13" s="31">
        <v>0.39</v>
      </c>
      <c r="U13" s="31">
        <v>0.41</v>
      </c>
      <c r="V13" s="31">
        <v>0.26</v>
      </c>
      <c r="W13" s="31">
        <v>0.09</v>
      </c>
      <c r="X13" s="31">
        <v>0.19</v>
      </c>
      <c r="Y13" s="31">
        <v>0.12</v>
      </c>
      <c r="Z13" s="31">
        <v>0.26</v>
      </c>
      <c r="AA13" s="31">
        <v>0.19</v>
      </c>
      <c r="AB13" s="31">
        <v>0.27</v>
      </c>
      <c r="AC13" s="31">
        <v>7.0000000000000007E-2</v>
      </c>
      <c r="AD13" s="31">
        <v>0.12338480929436667</v>
      </c>
      <c r="AE13" s="31">
        <v>2.8318258959831977E-2</v>
      </c>
      <c r="AF13" s="31">
        <v>8.8916277841359276E-2</v>
      </c>
      <c r="AG13" s="31">
        <v>-0.14172625127681307</v>
      </c>
    </row>
  </sheetData>
  <mergeCells count="1"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CONTENTS</vt:lpstr>
      <vt:lpstr>P&amp;L (Q)</vt:lpstr>
      <vt:lpstr>P&amp;L (YTD)</vt:lpstr>
      <vt:lpstr>P&amp;L (Y)</vt:lpstr>
      <vt:lpstr>BILANS</vt:lpstr>
      <vt:lpstr>CF</vt:lpstr>
      <vt:lpstr>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Piasecki</dc:creator>
  <cp:lastModifiedBy>Joanna Nowak-Szpakowska</cp:lastModifiedBy>
  <cp:lastPrinted>2022-04-29T12:07:27Z</cp:lastPrinted>
  <dcterms:created xsi:type="dcterms:W3CDTF">2022-02-28T12:55:48Z</dcterms:created>
  <dcterms:modified xsi:type="dcterms:W3CDTF">2025-02-24T10:25:28Z</dcterms:modified>
</cp:coreProperties>
</file>